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<sst xmlns="http://schemas.openxmlformats.org/spreadsheetml/2006/main" count="158" uniqueCount="90">
  <si>
    <t>ЈАВНЕ НАБАВКЕ</t>
  </si>
  <si>
    <t>Редни број</t>
  </si>
  <si>
    <t>Предмет набавке/ОРН</t>
  </si>
  <si>
    <t>Процењена вредност са ПДВ(укупно, по годинама)</t>
  </si>
  <si>
    <t>Планирана средства у буџету/фин.плану( без ПДВ)</t>
  </si>
  <si>
    <t>Врста поступка</t>
  </si>
  <si>
    <t xml:space="preserve">Оквирни датум </t>
  </si>
  <si>
    <t>Напомена    (централизација, претходно обавештење,        основ из ЗЈН...)</t>
  </si>
  <si>
    <t>Износ без ПДВ</t>
  </si>
  <si>
    <t>Конто</t>
  </si>
  <si>
    <t>Покретања поступка</t>
  </si>
  <si>
    <t>Закључења уговора</t>
  </si>
  <si>
    <t>Извршења уговора</t>
  </si>
  <si>
    <t>УКУПНО</t>
  </si>
  <si>
    <t>Добра</t>
  </si>
  <si>
    <t xml:space="preserve">Лекови  позитивна листа ОРН:33600000 </t>
  </si>
  <si>
    <t>426751-11-поз.листа</t>
  </si>
  <si>
    <t>ОП</t>
  </si>
  <si>
    <t>централизовано</t>
  </si>
  <si>
    <t>Медицинска помагала ОПН:33196000</t>
  </si>
  <si>
    <t>426761-11-мед.помагала</t>
  </si>
  <si>
    <t>март</t>
  </si>
  <si>
    <t>април 2017.</t>
  </si>
  <si>
    <t>април 2018.</t>
  </si>
  <si>
    <t>Лабораторијски материјал укупно(3+4):</t>
  </si>
  <si>
    <t>Реагенси                           ОРН: 33140000</t>
  </si>
  <si>
    <t>4267211-санитетско медицински потрошни материјал</t>
  </si>
  <si>
    <t>ПП</t>
  </si>
  <si>
    <t>октобар</t>
  </si>
  <si>
    <t>децембар 2017.</t>
  </si>
  <si>
    <t>децембар 2018.</t>
  </si>
  <si>
    <t>Лабораторијско потрошни материјал ОРН:33140000</t>
  </si>
  <si>
    <t>јун</t>
  </si>
  <si>
    <t>август 2017.</t>
  </si>
  <si>
    <t>август 2018.</t>
  </si>
  <si>
    <t>Ампулирани лекови и лекови у здравственој установи                             ОРН: 33600000</t>
  </si>
  <si>
    <t>426711-ампулирани лекови и лекови</t>
  </si>
  <si>
    <t xml:space="preserve"> централизовано</t>
  </si>
  <si>
    <t>Санитетско медицински потрошни материјал укупно:</t>
  </si>
  <si>
    <t>Материјал за хемодијализу</t>
  </si>
  <si>
    <t>4267212- дијализа</t>
  </si>
  <si>
    <t>децембар 2016.</t>
  </si>
  <si>
    <t>јануар 2017.</t>
  </si>
  <si>
    <t>јануар 2018</t>
  </si>
  <si>
    <t>Енергенти укупно(8+9+10):</t>
  </si>
  <si>
    <t>бензин ОРН:09132100</t>
  </si>
  <si>
    <t>426411 бензин, дизел</t>
  </si>
  <si>
    <t>август             2018</t>
  </si>
  <si>
    <t>дизел ОРН:09134200</t>
  </si>
  <si>
    <t>421221-утрошени гас</t>
  </si>
  <si>
    <t>јул</t>
  </si>
  <si>
    <t>септембар 2017.</t>
  </si>
  <si>
    <t>септембар 2018.</t>
  </si>
  <si>
    <t>Електрична енергија ОРН: 09310000</t>
  </si>
  <si>
    <t>421211-ел енергија</t>
  </si>
  <si>
    <t>Материјал за одржавање хигијене</t>
  </si>
  <si>
    <t>426812-материјал и средства за одржавање чистоће</t>
  </si>
  <si>
    <t>МВ</t>
  </si>
  <si>
    <t>Услуге</t>
  </si>
  <si>
    <t>Осигурање имовине и запослених             ОРН: 66510000</t>
  </si>
  <si>
    <t>421511- осигурање</t>
  </si>
  <si>
    <t>фебруар</t>
  </si>
  <si>
    <t>март 2017.</t>
  </si>
  <si>
    <t>март 2018.</t>
  </si>
  <si>
    <t>Одржавање хигијене у објектима Дома здравља                             ОРН: 90919000</t>
  </si>
  <si>
    <t>421325- одржавање хигијене</t>
  </si>
  <si>
    <t>Одвожење медицинског отпада</t>
  </si>
  <si>
    <t>424351- медиц. Услуге</t>
  </si>
  <si>
    <t>октобар 2017.</t>
  </si>
  <si>
    <t>октобар 2018.</t>
  </si>
  <si>
    <t>Одржавање софтвера Хелиант и Монео</t>
  </si>
  <si>
    <t>423291-компјутерске услуге</t>
  </si>
  <si>
    <t xml:space="preserve">април </t>
  </si>
  <si>
    <t>мај 2017.</t>
  </si>
  <si>
    <t>мај 2018.</t>
  </si>
  <si>
    <t>Разлог и оправданост набавке; начин утврђивања процењене вредности</t>
  </si>
  <si>
    <t>Све набавке се спроводе ради обављања редовних активности Дома здравља прописаних Законом.                            Процена количина је урађена на бази анализе потрошње од прошле и ове(текуће) године, увећане за додатне активности и потребе.                                                                                                                                                                                           Процена вредности је утврђена на основу анализе цена фактурисаних добара, услуга и радова из текуће године, или увидом у цене разних добављача преко интернета , рачунајући и пораст цена.</t>
  </si>
  <si>
    <t>ПРОЈЕКТИ</t>
  </si>
  <si>
    <t>Процењена вредност  са ПДВ(укупно, по годинама)</t>
  </si>
  <si>
    <t>Радови</t>
  </si>
  <si>
    <t xml:space="preserve">Енергетска санација управне зграде Дома здравља                   </t>
  </si>
  <si>
    <t>511322-капитално одржавање дома здравља</t>
  </si>
  <si>
    <t>током године</t>
  </si>
  <si>
    <t>Пројекат/Управа за капитална улагања АП Војводине</t>
  </si>
  <si>
    <t xml:space="preserve">Аналогни РТГ  апарат за графију </t>
  </si>
  <si>
    <t>512511-медиц.опрема</t>
  </si>
  <si>
    <t>Земни гас: 09121200               Течни нафтни гас ТНГ, ОРН: 09122100</t>
  </si>
  <si>
    <t>Број: 01-1972</t>
  </si>
  <si>
    <t>05.09.2017.</t>
  </si>
  <si>
    <t>ПЛАН ЈАВНИХ НАБАВКИ ЗА 2017. ГОДИНУ /Друга измена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</si>
</sst>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/>
    </xf>
    <xf numFmtId="0" fontId="42" fillId="34" borderId="10" xfId="0" applyFont="1" applyFill="1" applyBorder="1" applyAlignment="1">
      <alignment horizontal="left"/>
    </xf>
    <xf numFmtId="3" fontId="42" fillId="34" borderId="10" xfId="0" applyNumberFormat="1" applyFont="1" applyFill="1" applyBorder="1" applyAlignment="1">
      <alignment/>
    </xf>
    <xf numFmtId="3" fontId="43" fillId="34" borderId="10" xfId="0" applyNumberFormat="1" applyFont="1" applyFill="1" applyBorder="1" applyAlignment="1">
      <alignment vertical="center" wrapText="1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justify"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3" fillId="34" borderId="15" xfId="0" applyFont="1" applyFill="1" applyBorder="1" applyAlignment="1">
      <alignment horizontal="left"/>
    </xf>
    <xf numFmtId="3" fontId="43" fillId="34" borderId="15" xfId="0" applyNumberFormat="1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49" fontId="40" fillId="34" borderId="15" xfId="0" applyNumberFormat="1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0" fillId="7" borderId="17" xfId="0" applyFont="1" applyFill="1" applyBorder="1" applyAlignment="1">
      <alignment horizontal="right" vertical="center" wrapText="1"/>
    </xf>
    <xf numFmtId="0" fontId="43" fillId="7" borderId="17" xfId="0" applyFont="1" applyFill="1" applyBorder="1" applyAlignment="1">
      <alignment wrapText="1"/>
    </xf>
    <xf numFmtId="3" fontId="40" fillId="7" borderId="18" xfId="0" applyNumberFormat="1" applyFont="1" applyFill="1" applyBorder="1" applyAlignment="1">
      <alignment/>
    </xf>
    <xf numFmtId="0" fontId="40" fillId="7" borderId="17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vertical="center" wrapText="1"/>
    </xf>
    <xf numFmtId="0" fontId="44" fillId="7" borderId="17" xfId="0" applyFont="1" applyFill="1" applyBorder="1" applyAlignment="1">
      <alignment/>
    </xf>
    <xf numFmtId="0" fontId="40" fillId="35" borderId="19" xfId="0" applyFont="1" applyFill="1" applyBorder="1" applyAlignment="1">
      <alignment horizontal="right" vertical="center" wrapText="1"/>
    </xf>
    <xf numFmtId="0" fontId="43" fillId="35" borderId="19" xfId="0" applyFont="1" applyFill="1" applyBorder="1" applyAlignment="1">
      <alignment wrapText="1"/>
    </xf>
    <xf numFmtId="3" fontId="40" fillId="35" borderId="11" xfId="0" applyNumberFormat="1" applyFont="1" applyFill="1" applyBorder="1" applyAlignment="1">
      <alignment/>
    </xf>
    <xf numFmtId="0" fontId="40" fillId="35" borderId="19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vertical="center" wrapText="1"/>
    </xf>
    <xf numFmtId="0" fontId="44" fillId="35" borderId="19" xfId="0" applyFont="1" applyFill="1" applyBorder="1" applyAlignment="1">
      <alignment/>
    </xf>
    <xf numFmtId="0" fontId="40" fillId="36" borderId="11" xfId="0" applyFont="1" applyFill="1" applyBorder="1" applyAlignment="1">
      <alignment horizontal="right" vertical="center" wrapText="1"/>
    </xf>
    <xf numFmtId="0" fontId="43" fillId="36" borderId="19" xfId="0" applyFont="1" applyFill="1" applyBorder="1" applyAlignment="1">
      <alignment vertical="center" wrapText="1"/>
    </xf>
    <xf numFmtId="3" fontId="40" fillId="36" borderId="19" xfId="0" applyNumberFormat="1" applyFont="1" applyFill="1" applyBorder="1" applyAlignment="1">
      <alignment/>
    </xf>
    <xf numFmtId="0" fontId="40" fillId="36" borderId="11" xfId="0" applyFont="1" applyFill="1" applyBorder="1" applyAlignment="1">
      <alignment vertical="center" wrapText="1"/>
    </xf>
    <xf numFmtId="0" fontId="40" fillId="36" borderId="19" xfId="0" applyFont="1" applyFill="1" applyBorder="1" applyAlignment="1">
      <alignment horizontal="center"/>
    </xf>
    <xf numFmtId="0" fontId="44" fillId="36" borderId="19" xfId="0" applyFont="1" applyFill="1" applyBorder="1" applyAlignment="1">
      <alignment/>
    </xf>
    <xf numFmtId="49" fontId="44" fillId="36" borderId="19" xfId="0" applyNumberFormat="1" applyFont="1" applyFill="1" applyBorder="1" applyAlignment="1">
      <alignment/>
    </xf>
    <xf numFmtId="0" fontId="40" fillId="0" borderId="19" xfId="0" applyFont="1" applyBorder="1" applyAlignment="1">
      <alignment horizontal="right" vertical="center" wrapText="1"/>
    </xf>
    <xf numFmtId="0" fontId="40" fillId="0" borderId="19" xfId="0" applyFont="1" applyBorder="1" applyAlignment="1">
      <alignment vertical="center" wrapText="1"/>
    </xf>
    <xf numFmtId="3" fontId="40" fillId="35" borderId="19" xfId="0" applyNumberFormat="1" applyFont="1" applyFill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4" fillId="0" borderId="19" xfId="0" applyFont="1" applyBorder="1" applyAlignment="1">
      <alignment horizontal="left" vertical="top" wrapText="1" indent="1"/>
    </xf>
    <xf numFmtId="0" fontId="40" fillId="0" borderId="19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3" fontId="40" fillId="35" borderId="0" xfId="0" applyNumberFormat="1" applyFont="1" applyFill="1" applyBorder="1" applyAlignment="1">
      <alignment/>
    </xf>
    <xf numFmtId="4" fontId="40" fillId="35" borderId="0" xfId="0" applyNumberFormat="1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0" fillId="35" borderId="0" xfId="0" applyFont="1" applyFill="1" applyBorder="1" applyAlignment="1">
      <alignment/>
    </xf>
    <xf numFmtId="3" fontId="41" fillId="33" borderId="19" xfId="0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 vertical="center" wrapText="1"/>
    </xf>
    <xf numFmtId="49" fontId="41" fillId="33" borderId="19" xfId="0" applyNumberFormat="1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right" vertical="center" wrapText="1"/>
    </xf>
    <xf numFmtId="0" fontId="43" fillId="7" borderId="11" xfId="0" applyFont="1" applyFill="1" applyBorder="1" applyAlignment="1">
      <alignment wrapText="1"/>
    </xf>
    <xf numFmtId="3" fontId="40" fillId="7" borderId="19" xfId="0" applyNumberFormat="1" applyFont="1" applyFill="1" applyBorder="1" applyAlignment="1">
      <alignment/>
    </xf>
    <xf numFmtId="0" fontId="40" fillId="7" borderId="19" xfId="0" applyFont="1" applyFill="1" applyBorder="1" applyAlignment="1">
      <alignment horizontal="center" wrapText="1"/>
    </xf>
    <xf numFmtId="0" fontId="40" fillId="7" borderId="19" xfId="0" applyFont="1" applyFill="1" applyBorder="1" applyAlignment="1">
      <alignment horizontal="center" vertical="center" wrapText="1"/>
    </xf>
    <xf numFmtId="0" fontId="44" fillId="7" borderId="19" xfId="0" applyFont="1" applyFill="1" applyBorder="1" applyAlignment="1">
      <alignment horizontal="center" wrapText="1"/>
    </xf>
    <xf numFmtId="49" fontId="44" fillId="7" borderId="19" xfId="0" applyNumberFormat="1" applyFont="1" applyFill="1" applyBorder="1" applyAlignment="1">
      <alignment horizontal="center" wrapText="1"/>
    </xf>
    <xf numFmtId="49" fontId="44" fillId="7" borderId="19" xfId="0" applyNumberFormat="1" applyFont="1" applyFill="1" applyBorder="1" applyAlignment="1">
      <alignment wrapText="1"/>
    </xf>
    <xf numFmtId="49" fontId="44" fillId="7" borderId="19" xfId="0" applyNumberFormat="1" applyFont="1" applyFill="1" applyBorder="1" applyAlignment="1">
      <alignment horizontal="left" vertical="center" wrapText="1"/>
    </xf>
    <xf numFmtId="0" fontId="43" fillId="35" borderId="19" xfId="0" applyFont="1" applyFill="1" applyBorder="1" applyAlignment="1">
      <alignment horizontal="left" vertical="justify"/>
    </xf>
    <xf numFmtId="0" fontId="40" fillId="35" borderId="11" xfId="0" applyFont="1" applyFill="1" applyBorder="1" applyAlignment="1">
      <alignment/>
    </xf>
    <xf numFmtId="0" fontId="40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justify"/>
    </xf>
    <xf numFmtId="0" fontId="44" fillId="35" borderId="11" xfId="0" applyFont="1" applyFill="1" applyBorder="1" applyAlignment="1">
      <alignment vertical="justify"/>
    </xf>
    <xf numFmtId="0" fontId="40" fillId="35" borderId="11" xfId="0" applyFont="1" applyFill="1" applyBorder="1" applyAlignment="1">
      <alignment horizontal="right" vertical="center" wrapText="1"/>
    </xf>
    <xf numFmtId="3" fontId="43" fillId="36" borderId="19" xfId="0" applyNumberFormat="1" applyFont="1" applyFill="1" applyBorder="1" applyAlignment="1">
      <alignment/>
    </xf>
    <xf numFmtId="0" fontId="40" fillId="36" borderId="19" xfId="0" applyFont="1" applyFill="1" applyBorder="1" applyAlignment="1">
      <alignment wrapText="1"/>
    </xf>
    <xf numFmtId="0" fontId="40" fillId="36" borderId="19" xfId="0" applyFont="1" applyFill="1" applyBorder="1" applyAlignment="1">
      <alignment vertical="center" wrapText="1"/>
    </xf>
    <xf numFmtId="0" fontId="44" fillId="36" borderId="19" xfId="0" applyFont="1" applyFill="1" applyBorder="1" applyAlignment="1">
      <alignment vertical="center"/>
    </xf>
    <xf numFmtId="49" fontId="44" fillId="36" borderId="19" xfId="0" applyNumberFormat="1" applyFont="1" applyFill="1" applyBorder="1" applyAlignment="1">
      <alignment vertical="center"/>
    </xf>
    <xf numFmtId="0" fontId="44" fillId="36" borderId="19" xfId="0" applyFont="1" applyFill="1" applyBorder="1" applyAlignment="1">
      <alignment vertical="center" wrapText="1"/>
    </xf>
    <xf numFmtId="0" fontId="43" fillId="35" borderId="18" xfId="0" applyFont="1" applyFill="1" applyBorder="1" applyAlignment="1">
      <alignment horizontal="left" vertical="center" wrapText="1"/>
    </xf>
    <xf numFmtId="0" fontId="43" fillId="35" borderId="17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35" borderId="11" xfId="0" applyFont="1" applyFill="1" applyBorder="1" applyAlignment="1">
      <alignment/>
    </xf>
    <xf numFmtId="0" fontId="40" fillId="7" borderId="19" xfId="0" applyFont="1" applyFill="1" applyBorder="1" applyAlignment="1">
      <alignment horizontal="right" wrapText="1"/>
    </xf>
    <xf numFmtId="0" fontId="43" fillId="7" borderId="19" xfId="0" applyFont="1" applyFill="1" applyBorder="1" applyAlignment="1">
      <alignment horizontal="left" vertical="center" wrapText="1"/>
    </xf>
    <xf numFmtId="3" fontId="40" fillId="7" borderId="19" xfId="0" applyNumberFormat="1" applyFont="1" applyFill="1" applyBorder="1" applyAlignment="1">
      <alignment horizontal="right"/>
    </xf>
    <xf numFmtId="3" fontId="40" fillId="7" borderId="19" xfId="0" applyNumberFormat="1" applyFont="1" applyFill="1" applyBorder="1" applyAlignment="1">
      <alignment horizontal="right" wrapText="1"/>
    </xf>
    <xf numFmtId="0" fontId="44" fillId="7" borderId="19" xfId="0" applyFont="1" applyFill="1" applyBorder="1" applyAlignment="1">
      <alignment/>
    </xf>
    <xf numFmtId="49" fontId="44" fillId="7" borderId="19" xfId="0" applyNumberFormat="1" applyFont="1" applyFill="1" applyBorder="1" applyAlignment="1">
      <alignment/>
    </xf>
    <xf numFmtId="0" fontId="44" fillId="7" borderId="19" xfId="0" applyFont="1" applyFill="1" applyBorder="1" applyAlignment="1">
      <alignment vertical="center"/>
    </xf>
    <xf numFmtId="0" fontId="43" fillId="35" borderId="19" xfId="0" applyFont="1" applyFill="1" applyBorder="1" applyAlignment="1">
      <alignment horizontal="left" vertical="center" wrapText="1"/>
    </xf>
    <xf numFmtId="3" fontId="40" fillId="35" borderId="19" xfId="0" applyNumberFormat="1" applyFont="1" applyFill="1" applyBorder="1" applyAlignment="1">
      <alignment horizontal="right" wrapText="1"/>
    </xf>
    <xf numFmtId="0" fontId="40" fillId="35" borderId="19" xfId="0" applyFont="1" applyFill="1" applyBorder="1" applyAlignment="1">
      <alignment vertical="center" wrapText="1"/>
    </xf>
    <xf numFmtId="49" fontId="44" fillId="35" borderId="19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justify"/>
    </xf>
    <xf numFmtId="0" fontId="43" fillId="35" borderId="0" xfId="0" applyFont="1" applyFill="1" applyBorder="1" applyAlignment="1">
      <alignment horizontal="center" vertical="center" wrapText="1"/>
    </xf>
    <xf numFmtId="3" fontId="43" fillId="35" borderId="0" xfId="0" applyNumberFormat="1" applyFont="1" applyFill="1" applyBorder="1" applyAlignment="1">
      <alignment horizontal="right" vertical="center" wrapText="1"/>
    </xf>
    <xf numFmtId="0" fontId="40" fillId="35" borderId="0" xfId="0" applyFont="1" applyFill="1" applyBorder="1" applyAlignment="1">
      <alignment wrapText="1"/>
    </xf>
    <xf numFmtId="0" fontId="40" fillId="35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vertical="center" wrapText="1"/>
    </xf>
    <xf numFmtId="3" fontId="43" fillId="34" borderId="15" xfId="0" applyNumberFormat="1" applyFont="1" applyFill="1" applyBorder="1" applyAlignment="1">
      <alignment horizontal="right"/>
    </xf>
    <xf numFmtId="0" fontId="43" fillId="34" borderId="15" xfId="0" applyFont="1" applyFill="1" applyBorder="1" applyAlignment="1">
      <alignment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right" vertical="center" wrapText="1"/>
    </xf>
    <xf numFmtId="0" fontId="43" fillId="35" borderId="17" xfId="0" applyFont="1" applyFill="1" applyBorder="1" applyAlignment="1">
      <alignment vertical="justify"/>
    </xf>
    <xf numFmtId="3" fontId="40" fillId="35" borderId="17" xfId="0" applyNumberFormat="1" applyFont="1" applyFill="1" applyBorder="1" applyAlignment="1">
      <alignment horizontal="right"/>
    </xf>
    <xf numFmtId="0" fontId="40" fillId="35" borderId="17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/>
    </xf>
    <xf numFmtId="49" fontId="44" fillId="35" borderId="17" xfId="0" applyNumberFormat="1" applyFont="1" applyFill="1" applyBorder="1" applyAlignment="1">
      <alignment horizontal="center" vertical="center"/>
    </xf>
    <xf numFmtId="49" fontId="44" fillId="35" borderId="17" xfId="0" applyNumberFormat="1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/>
    </xf>
    <xf numFmtId="0" fontId="43" fillId="35" borderId="19" xfId="0" applyFont="1" applyFill="1" applyBorder="1" applyAlignment="1">
      <alignment vertical="justify"/>
    </xf>
    <xf numFmtId="3" fontId="40" fillId="35" borderId="19" xfId="0" applyNumberFormat="1" applyFont="1" applyFill="1" applyBorder="1" applyAlignment="1">
      <alignment horizontal="right"/>
    </xf>
    <xf numFmtId="0" fontId="40" fillId="35" borderId="19" xfId="0" applyFont="1" applyFill="1" applyBorder="1" applyAlignment="1">
      <alignment/>
    </xf>
    <xf numFmtId="2" fontId="43" fillId="35" borderId="19" xfId="0" applyNumberFormat="1" applyFont="1" applyFill="1" applyBorder="1" applyAlignment="1">
      <alignment horizontal="left" vertical="justify"/>
    </xf>
    <xf numFmtId="2" fontId="40" fillId="35" borderId="19" xfId="0" applyNumberFormat="1" applyFont="1" applyFill="1" applyBorder="1" applyAlignment="1">
      <alignment horizontal="center" vertical="center" wrapText="1"/>
    </xf>
    <xf numFmtId="2" fontId="44" fillId="35" borderId="19" xfId="0" applyNumberFormat="1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/>
    </xf>
    <xf numFmtId="0" fontId="40" fillId="0" borderId="19" xfId="0" applyFont="1" applyBorder="1" applyAlignment="1">
      <alignment horizontal="left" vertical="center" wrapText="1"/>
    </xf>
    <xf numFmtId="0" fontId="40" fillId="35" borderId="0" xfId="0" applyFont="1" applyFill="1" applyBorder="1" applyAlignment="1">
      <alignment horizontal="left" vertical="center" wrapText="1"/>
    </xf>
    <xf numFmtId="0" fontId="40" fillId="35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3" fontId="40" fillId="0" borderId="0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3" fontId="43" fillId="34" borderId="15" xfId="0" applyNumberFormat="1" applyFont="1" applyFill="1" applyBorder="1" applyAlignment="1">
      <alignment horizontal="center"/>
    </xf>
    <xf numFmtId="0" fontId="40" fillId="0" borderId="17" xfId="0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3" fontId="40" fillId="0" borderId="17" xfId="0" applyNumberFormat="1" applyFont="1" applyBorder="1" applyAlignment="1">
      <alignment horizontal="right"/>
    </xf>
    <xf numFmtId="0" fontId="40" fillId="0" borderId="17" xfId="0" applyFont="1" applyBorder="1" applyAlignment="1">
      <alignment horizontal="center" vertical="justify"/>
    </xf>
    <xf numFmtId="0" fontId="40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 vertical="justify"/>
    </xf>
    <xf numFmtId="0" fontId="40" fillId="35" borderId="19" xfId="0" applyFont="1" applyFill="1" applyBorder="1" applyAlignment="1">
      <alignment wrapText="1"/>
    </xf>
    <xf numFmtId="0" fontId="44" fillId="0" borderId="19" xfId="0" applyFont="1" applyBorder="1" applyAlignment="1">
      <alignment horizontal="center" vertical="center"/>
    </xf>
    <xf numFmtId="49" fontId="44" fillId="35" borderId="19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/>
    </xf>
    <xf numFmtId="3" fontId="40" fillId="0" borderId="20" xfId="0" applyNumberFormat="1" applyFont="1" applyBorder="1" applyAlignment="1">
      <alignment horizontal="center" vertical="center" wrapText="1"/>
    </xf>
    <xf numFmtId="3" fontId="40" fillId="0" borderId="21" xfId="0" applyNumberFormat="1" applyFont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justify"/>
    </xf>
    <xf numFmtId="0" fontId="41" fillId="33" borderId="11" xfId="0" applyFont="1" applyFill="1" applyBorder="1" applyAlignment="1">
      <alignment horizontal="center" vertical="justify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textRotation="180" wrapText="1"/>
    </xf>
    <xf numFmtId="0" fontId="44" fillId="33" borderId="11" xfId="0" applyFont="1" applyFill="1" applyBorder="1" applyAlignment="1">
      <alignment horizontal="center" vertical="center" textRotation="180" wrapText="1"/>
    </xf>
    <xf numFmtId="0" fontId="41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3" fontId="41" fillId="33" borderId="19" xfId="0" applyNumberFormat="1" applyFont="1" applyFill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/>
    </xf>
    <xf numFmtId="3" fontId="41" fillId="33" borderId="10" xfId="0" applyNumberFormat="1" applyFont="1" applyFill="1" applyBorder="1" applyAlignment="1">
      <alignment horizontal="center" vertical="center" wrapText="1"/>
    </xf>
    <xf numFmtId="3" fontId="44" fillId="33" borderId="18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right" vertical="center" wrapText="1"/>
    </xf>
    <xf numFmtId="0" fontId="40" fillId="35" borderId="17" xfId="0" applyFont="1" applyFill="1" applyBorder="1" applyAlignment="1">
      <alignment horizontal="right" vertical="center" wrapText="1"/>
    </xf>
    <xf numFmtId="3" fontId="40" fillId="35" borderId="18" xfId="0" applyNumberFormat="1" applyFont="1" applyFill="1" applyBorder="1" applyAlignment="1">
      <alignment horizontal="right"/>
    </xf>
    <xf numFmtId="3" fontId="40" fillId="35" borderId="17" xfId="0" applyNumberFormat="1" applyFont="1" applyFill="1" applyBorder="1" applyAlignment="1">
      <alignment horizontal="right"/>
    </xf>
    <xf numFmtId="0" fontId="40" fillId="35" borderId="18" xfId="0" applyFont="1" applyFill="1" applyBorder="1" applyAlignment="1">
      <alignment horizontal="center" wrapText="1"/>
    </xf>
    <xf numFmtId="0" fontId="40" fillId="35" borderId="17" xfId="0" applyFont="1" applyFill="1" applyBorder="1" applyAlignment="1">
      <alignment horizont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49" fontId="44" fillId="35" borderId="18" xfId="0" applyNumberFormat="1" applyFont="1" applyFill="1" applyBorder="1" applyAlignment="1">
      <alignment horizontal="center" vertical="center"/>
    </xf>
    <xf numFmtId="49" fontId="44" fillId="35" borderId="17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right" vertical="center" wrapText="1"/>
    </xf>
    <xf numFmtId="0" fontId="40" fillId="0" borderId="27" xfId="0" applyFont="1" applyBorder="1" applyAlignment="1">
      <alignment horizontal="right" vertical="center" wrapText="1"/>
    </xf>
    <xf numFmtId="0" fontId="40" fillId="0" borderId="28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3" fontId="40" fillId="35" borderId="11" xfId="0" applyNumberFormat="1" applyFont="1" applyFill="1" applyBorder="1" applyAlignment="1">
      <alignment horizontal="right"/>
    </xf>
    <xf numFmtId="0" fontId="40" fillId="0" borderId="2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textRotation="180" wrapText="1"/>
    </xf>
    <xf numFmtId="0" fontId="44" fillId="33" borderId="19" xfId="0" applyFont="1" applyFill="1" applyBorder="1" applyAlignment="1">
      <alignment horizontal="center" vertical="center" wrapText="1"/>
    </xf>
    <xf numFmtId="3" fontId="44" fillId="33" borderId="19" xfId="0" applyNumberFormat="1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30" xfId="0" applyFont="1" applyFill="1" applyBorder="1" applyAlignment="1">
      <alignment horizontal="center"/>
    </xf>
    <xf numFmtId="0" fontId="40" fillId="34" borderId="31" xfId="0" applyFont="1" applyFill="1" applyBorder="1" applyAlignment="1">
      <alignment horizontal="center"/>
    </xf>
    <xf numFmtId="0" fontId="40" fillId="34" borderId="32" xfId="0" applyFont="1" applyFill="1" applyBorder="1" applyAlignment="1">
      <alignment horizontal="center"/>
    </xf>
    <xf numFmtId="0" fontId="40" fillId="34" borderId="33" xfId="0" applyFont="1" applyFill="1" applyBorder="1" applyAlignment="1">
      <alignment horizontal="center"/>
    </xf>
    <xf numFmtId="0" fontId="40" fillId="34" borderId="29" xfId="0" applyFont="1" applyFill="1" applyBorder="1" applyAlignment="1">
      <alignment horizontal="center"/>
    </xf>
    <xf numFmtId="0" fontId="40" fillId="34" borderId="3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 vertical="center" textRotation="180" wrapText="1"/>
    </xf>
    <xf numFmtId="0" fontId="44" fillId="33" borderId="18" xfId="0" applyFont="1" applyFill="1" applyBorder="1" applyAlignment="1">
      <alignment horizontal="center" vertical="center" textRotation="180" wrapText="1"/>
    </xf>
    <xf numFmtId="0" fontId="41" fillId="33" borderId="18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3" fontId="41" fillId="33" borderId="18" xfId="0" applyNumberFormat="1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justify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19.140625" style="0" customWidth="1"/>
    <col min="3" max="3" width="13.7109375" style="0" customWidth="1"/>
    <col min="4" max="4" width="12.8515625" style="0" customWidth="1"/>
    <col min="5" max="5" width="15.8515625" style="0" customWidth="1"/>
    <col min="6" max="6" width="6.140625" style="0" customWidth="1"/>
    <col min="7" max="7" width="11.421875" style="0" customWidth="1"/>
    <col min="8" max="8" width="10.421875" style="0" customWidth="1"/>
    <col min="9" max="9" width="10.7109375" style="0" customWidth="1"/>
    <col min="10" max="10" width="15.421875" style="0" customWidth="1"/>
  </cols>
  <sheetData>
    <row r="1" spans="1:10" ht="16.5">
      <c r="A1" s="1"/>
      <c r="B1" s="1" t="s">
        <v>87</v>
      </c>
      <c r="C1" s="1"/>
      <c r="D1" s="1"/>
      <c r="E1" s="1"/>
      <c r="F1" s="1"/>
      <c r="G1" s="1"/>
      <c r="H1" s="1"/>
      <c r="I1" s="1"/>
      <c r="J1" s="1"/>
    </row>
    <row r="2" spans="1:10" ht="17.25" thickBot="1">
      <c r="A2" s="1"/>
      <c r="B2" s="147" t="s">
        <v>88</v>
      </c>
      <c r="C2" s="1"/>
      <c r="D2" s="1"/>
      <c r="E2" s="1"/>
      <c r="F2" s="1"/>
      <c r="G2" s="1"/>
      <c r="H2" s="197"/>
      <c r="I2" s="197"/>
      <c r="J2" s="197"/>
    </row>
    <row r="3" spans="1:10" ht="24" thickBot="1">
      <c r="A3" s="198" t="s">
        <v>89</v>
      </c>
      <c r="B3" s="199"/>
      <c r="C3" s="199"/>
      <c r="D3" s="199"/>
      <c r="E3" s="199"/>
      <c r="F3" s="199"/>
      <c r="G3" s="199"/>
      <c r="H3" s="199"/>
      <c r="I3" s="199"/>
      <c r="J3" s="200"/>
    </row>
    <row r="4" spans="1:10" ht="15">
      <c r="A4" s="201" t="s">
        <v>0</v>
      </c>
      <c r="B4" s="202"/>
      <c r="C4" s="202"/>
      <c r="D4" s="202"/>
      <c r="E4" s="202"/>
      <c r="F4" s="202"/>
      <c r="G4" s="202"/>
      <c r="H4" s="202"/>
      <c r="I4" s="202"/>
      <c r="J4" s="203"/>
    </row>
    <row r="5" spans="1:10" ht="15.75" thickBot="1">
      <c r="A5" s="204"/>
      <c r="B5" s="205"/>
      <c r="C5" s="205"/>
      <c r="D5" s="205"/>
      <c r="E5" s="205"/>
      <c r="F5" s="205"/>
      <c r="G5" s="205"/>
      <c r="H5" s="205"/>
      <c r="I5" s="205"/>
      <c r="J5" s="206"/>
    </row>
    <row r="6" spans="1:10" ht="15.75" thickBot="1">
      <c r="A6" s="207" t="s">
        <v>1</v>
      </c>
      <c r="B6" s="209" t="s">
        <v>2</v>
      </c>
      <c r="C6" s="211" t="s">
        <v>3</v>
      </c>
      <c r="D6" s="212" t="s">
        <v>4</v>
      </c>
      <c r="E6" s="212"/>
      <c r="F6" s="213" t="s">
        <v>5</v>
      </c>
      <c r="G6" s="214" t="s">
        <v>6</v>
      </c>
      <c r="H6" s="214"/>
      <c r="I6" s="214"/>
      <c r="J6" s="212" t="s">
        <v>7</v>
      </c>
    </row>
    <row r="7" spans="1:10" ht="26.25" thickBot="1">
      <c r="A7" s="208"/>
      <c r="B7" s="210"/>
      <c r="C7" s="164"/>
      <c r="D7" s="2" t="s">
        <v>8</v>
      </c>
      <c r="E7" s="3" t="s">
        <v>9</v>
      </c>
      <c r="F7" s="159"/>
      <c r="G7" s="4" t="s">
        <v>10</v>
      </c>
      <c r="H7" s="5" t="s">
        <v>11</v>
      </c>
      <c r="I7" s="5" t="s">
        <v>12</v>
      </c>
      <c r="J7" s="152"/>
    </row>
    <row r="8" spans="1:10" ht="17.25" thickBot="1">
      <c r="A8" s="6"/>
      <c r="B8" s="7" t="s">
        <v>13</v>
      </c>
      <c r="C8" s="8">
        <f>C9+C34</f>
        <v>161286726</v>
      </c>
      <c r="D8" s="9">
        <f>D9+D34</f>
        <v>143525802.4025974</v>
      </c>
      <c r="E8" s="10"/>
      <c r="F8" s="10"/>
      <c r="G8" s="11"/>
      <c r="H8" s="12"/>
      <c r="I8" s="12"/>
      <c r="J8" s="13"/>
    </row>
    <row r="9" spans="1:10" ht="17.25" thickBot="1">
      <c r="A9" s="14"/>
      <c r="B9" s="15" t="s">
        <v>14</v>
      </c>
      <c r="C9" s="16">
        <f>C10+C11+C12+C19+C20+C24+C25+C30</f>
        <v>155211726</v>
      </c>
      <c r="D9" s="16">
        <f>D10+D11+D12+D19+D20+D24+D25+D30</f>
        <v>138320326.21212122</v>
      </c>
      <c r="E9" s="17"/>
      <c r="F9" s="18"/>
      <c r="G9" s="17"/>
      <c r="H9" s="19"/>
      <c r="I9" s="19"/>
      <c r="J9" s="20"/>
    </row>
    <row r="10" spans="1:10" ht="49.5">
      <c r="A10" s="21">
        <v>1</v>
      </c>
      <c r="B10" s="22" t="s">
        <v>15</v>
      </c>
      <c r="C10" s="23">
        <v>86627000</v>
      </c>
      <c r="D10" s="23">
        <v>78752000</v>
      </c>
      <c r="E10" s="24" t="s">
        <v>16</v>
      </c>
      <c r="F10" s="24" t="s">
        <v>17</v>
      </c>
      <c r="G10" s="25"/>
      <c r="H10" s="25"/>
      <c r="I10" s="25"/>
      <c r="J10" s="26" t="s">
        <v>18</v>
      </c>
    </row>
    <row r="11" spans="1:10" ht="49.5">
      <c r="A11" s="27">
        <v>2</v>
      </c>
      <c r="B11" s="28" t="s">
        <v>19</v>
      </c>
      <c r="C11" s="29">
        <v>7933000</v>
      </c>
      <c r="D11" s="29">
        <v>7212000</v>
      </c>
      <c r="E11" s="30" t="s">
        <v>20</v>
      </c>
      <c r="F11" s="30" t="s">
        <v>17</v>
      </c>
      <c r="G11" s="31" t="s">
        <v>21</v>
      </c>
      <c r="H11" s="32" t="s">
        <v>22</v>
      </c>
      <c r="I11" s="32" t="s">
        <v>23</v>
      </c>
      <c r="J11" s="33"/>
    </row>
    <row r="12" spans="1:10" ht="49.5">
      <c r="A12" s="34"/>
      <c r="B12" s="35" t="s">
        <v>24</v>
      </c>
      <c r="C12" s="36">
        <f>C13+C14</f>
        <v>6500000</v>
      </c>
      <c r="D12" s="36">
        <f>D13+D14</f>
        <v>5416700</v>
      </c>
      <c r="E12" s="37"/>
      <c r="F12" s="38"/>
      <c r="G12" s="39"/>
      <c r="H12" s="40"/>
      <c r="I12" s="40"/>
      <c r="J12" s="39"/>
    </row>
    <row r="13" spans="1:10" ht="82.5">
      <c r="A13" s="41">
        <v>3</v>
      </c>
      <c r="B13" s="42" t="s">
        <v>25</v>
      </c>
      <c r="C13" s="43">
        <v>4080000</v>
      </c>
      <c r="D13" s="43">
        <v>3400000</v>
      </c>
      <c r="E13" s="44" t="s">
        <v>26</v>
      </c>
      <c r="F13" s="45" t="s">
        <v>27</v>
      </c>
      <c r="G13" s="46" t="s">
        <v>28</v>
      </c>
      <c r="H13" s="46" t="s">
        <v>29</v>
      </c>
      <c r="I13" s="47" t="s">
        <v>30</v>
      </c>
      <c r="J13" s="48"/>
    </row>
    <row r="14" spans="1:10" ht="82.5">
      <c r="A14" s="41">
        <v>4</v>
      </c>
      <c r="B14" s="49" t="s">
        <v>31</v>
      </c>
      <c r="C14" s="43">
        <v>2420000</v>
      </c>
      <c r="D14" s="43">
        <v>2016700</v>
      </c>
      <c r="E14" s="42" t="s">
        <v>26</v>
      </c>
      <c r="F14" s="45" t="s">
        <v>17</v>
      </c>
      <c r="G14" s="46" t="s">
        <v>32</v>
      </c>
      <c r="H14" s="46" t="s">
        <v>33</v>
      </c>
      <c r="I14" s="46" t="s">
        <v>34</v>
      </c>
      <c r="J14" s="33"/>
    </row>
    <row r="15" spans="1:10" ht="16.5">
      <c r="A15" s="50"/>
      <c r="B15" s="51"/>
      <c r="C15" s="52"/>
      <c r="D15" s="53"/>
      <c r="E15" s="54"/>
      <c r="F15" s="54"/>
      <c r="G15" s="55"/>
      <c r="H15" s="55"/>
      <c r="I15" s="55"/>
      <c r="J15" s="56"/>
    </row>
    <row r="16" spans="1:10" ht="16.5">
      <c r="A16" s="50"/>
      <c r="B16" s="51"/>
      <c r="C16" s="52"/>
      <c r="D16" s="53"/>
      <c r="E16" s="54"/>
      <c r="F16" s="54"/>
      <c r="G16" s="55"/>
      <c r="H16" s="55"/>
      <c r="I16" s="55"/>
      <c r="J16" s="56"/>
    </row>
    <row r="17" spans="1:10" ht="15">
      <c r="A17" s="156" t="s">
        <v>1</v>
      </c>
      <c r="B17" s="158" t="s">
        <v>2</v>
      </c>
      <c r="C17" s="160" t="s">
        <v>3</v>
      </c>
      <c r="D17" s="151" t="s">
        <v>4</v>
      </c>
      <c r="E17" s="151"/>
      <c r="F17" s="158" t="s">
        <v>5</v>
      </c>
      <c r="G17" s="162" t="s">
        <v>6</v>
      </c>
      <c r="H17" s="162"/>
      <c r="I17" s="162"/>
      <c r="J17" s="151" t="s">
        <v>7</v>
      </c>
    </row>
    <row r="18" spans="1:10" ht="25.5">
      <c r="A18" s="194"/>
      <c r="B18" s="195"/>
      <c r="C18" s="196"/>
      <c r="D18" s="57" t="s">
        <v>8</v>
      </c>
      <c r="E18" s="58" t="s">
        <v>9</v>
      </c>
      <c r="F18" s="195"/>
      <c r="G18" s="59" t="s">
        <v>10</v>
      </c>
      <c r="H18" s="60" t="s">
        <v>11</v>
      </c>
      <c r="I18" s="60" t="s">
        <v>12</v>
      </c>
      <c r="J18" s="151"/>
    </row>
    <row r="19" spans="1:10" ht="82.5">
      <c r="A19" s="61">
        <v>5</v>
      </c>
      <c r="B19" s="62" t="s">
        <v>35</v>
      </c>
      <c r="C19" s="63">
        <v>7792000</v>
      </c>
      <c r="D19" s="63">
        <f>C19/1.1</f>
        <v>7083636.363636363</v>
      </c>
      <c r="E19" s="64" t="s">
        <v>36</v>
      </c>
      <c r="F19" s="65" t="s">
        <v>17</v>
      </c>
      <c r="G19" s="66"/>
      <c r="H19" s="67"/>
      <c r="I19" s="68"/>
      <c r="J19" s="69" t="s">
        <v>37</v>
      </c>
    </row>
    <row r="20" spans="1:10" ht="15">
      <c r="A20" s="182">
        <v>6</v>
      </c>
      <c r="B20" s="185" t="s">
        <v>38</v>
      </c>
      <c r="C20" s="188">
        <v>5113000</v>
      </c>
      <c r="D20" s="188">
        <v>4270833</v>
      </c>
      <c r="E20" s="189" t="s">
        <v>26</v>
      </c>
      <c r="F20" s="190" t="s">
        <v>17</v>
      </c>
      <c r="G20" s="193" t="s">
        <v>32</v>
      </c>
      <c r="H20" s="165" t="s">
        <v>33</v>
      </c>
      <c r="I20" s="165" t="s">
        <v>34</v>
      </c>
      <c r="J20" s="165"/>
    </row>
    <row r="21" spans="1:10" ht="15">
      <c r="A21" s="183"/>
      <c r="B21" s="186"/>
      <c r="C21" s="170"/>
      <c r="D21" s="170"/>
      <c r="E21" s="189"/>
      <c r="F21" s="191"/>
      <c r="G21" s="180"/>
      <c r="H21" s="166"/>
      <c r="I21" s="166"/>
      <c r="J21" s="166"/>
    </row>
    <row r="22" spans="1:10" ht="15">
      <c r="A22" s="183"/>
      <c r="B22" s="186"/>
      <c r="C22" s="170"/>
      <c r="D22" s="170"/>
      <c r="E22" s="189"/>
      <c r="F22" s="191"/>
      <c r="G22" s="180"/>
      <c r="H22" s="166"/>
      <c r="I22" s="166"/>
      <c r="J22" s="166"/>
    </row>
    <row r="23" spans="1:10" ht="18.75" customHeight="1">
      <c r="A23" s="184"/>
      <c r="B23" s="187"/>
      <c r="C23" s="171"/>
      <c r="D23" s="171"/>
      <c r="E23" s="189"/>
      <c r="F23" s="192"/>
      <c r="G23" s="181"/>
      <c r="H23" s="167"/>
      <c r="I23" s="167"/>
      <c r="J23" s="167"/>
    </row>
    <row r="24" spans="1:10" ht="33">
      <c r="A24" s="27">
        <v>7</v>
      </c>
      <c r="B24" s="70" t="s">
        <v>39</v>
      </c>
      <c r="C24" s="43">
        <v>11387000</v>
      </c>
      <c r="D24" s="43">
        <f>C24/1.1</f>
        <v>10351818.181818182</v>
      </c>
      <c r="E24" s="71" t="s">
        <v>40</v>
      </c>
      <c r="F24" s="72" t="s">
        <v>17</v>
      </c>
      <c r="G24" s="73" t="s">
        <v>41</v>
      </c>
      <c r="H24" s="73" t="s">
        <v>42</v>
      </c>
      <c r="I24" s="74" t="s">
        <v>43</v>
      </c>
      <c r="J24" s="33"/>
    </row>
    <row r="25" spans="1:10" ht="33">
      <c r="A25" s="75"/>
      <c r="B25" s="35" t="s">
        <v>44</v>
      </c>
      <c r="C25" s="76">
        <f>C26+C28+C29</f>
        <v>28909726</v>
      </c>
      <c r="D25" s="76">
        <f>D26+D28+D29</f>
        <v>24441672</v>
      </c>
      <c r="E25" s="77"/>
      <c r="F25" s="78"/>
      <c r="G25" s="79"/>
      <c r="H25" s="80"/>
      <c r="I25" s="81"/>
      <c r="J25" s="79"/>
    </row>
    <row r="26" spans="1:10" ht="33">
      <c r="A26" s="168">
        <v>8</v>
      </c>
      <c r="B26" s="82" t="s">
        <v>45</v>
      </c>
      <c r="C26" s="170">
        <v>9479727</v>
      </c>
      <c r="D26" s="170">
        <v>7899772</v>
      </c>
      <c r="E26" s="172" t="s">
        <v>46</v>
      </c>
      <c r="F26" s="174" t="s">
        <v>17</v>
      </c>
      <c r="G26" s="176" t="s">
        <v>32</v>
      </c>
      <c r="H26" s="178" t="s">
        <v>33</v>
      </c>
      <c r="I26" s="180" t="s">
        <v>47</v>
      </c>
      <c r="J26" s="176"/>
    </row>
    <row r="27" spans="1:10" ht="33">
      <c r="A27" s="169"/>
      <c r="B27" s="83" t="s">
        <v>48</v>
      </c>
      <c r="C27" s="171"/>
      <c r="D27" s="171"/>
      <c r="E27" s="173"/>
      <c r="F27" s="175"/>
      <c r="G27" s="177"/>
      <c r="H27" s="179"/>
      <c r="I27" s="181"/>
      <c r="J27" s="177"/>
    </row>
    <row r="28" spans="1:10" ht="49.5">
      <c r="A28" s="75">
        <v>9</v>
      </c>
      <c r="B28" s="84" t="s">
        <v>86</v>
      </c>
      <c r="C28" s="29">
        <v>11103424</v>
      </c>
      <c r="D28" s="29">
        <v>9603088</v>
      </c>
      <c r="E28" s="85" t="s">
        <v>49</v>
      </c>
      <c r="F28" s="72" t="s">
        <v>17</v>
      </c>
      <c r="G28" s="86" t="s">
        <v>50</v>
      </c>
      <c r="H28" s="86" t="s">
        <v>51</v>
      </c>
      <c r="I28" s="86" t="s">
        <v>52</v>
      </c>
      <c r="J28" s="87"/>
    </row>
    <row r="29" spans="1:10" ht="49.5">
      <c r="A29" s="88">
        <v>10</v>
      </c>
      <c r="B29" s="89" t="s">
        <v>53</v>
      </c>
      <c r="C29" s="90">
        <v>8326575</v>
      </c>
      <c r="D29" s="91">
        <v>6938812</v>
      </c>
      <c r="E29" s="64" t="s">
        <v>54</v>
      </c>
      <c r="F29" s="65" t="s">
        <v>17</v>
      </c>
      <c r="G29" s="92"/>
      <c r="H29" s="93"/>
      <c r="I29" s="93"/>
      <c r="J29" s="94" t="s">
        <v>18</v>
      </c>
    </row>
    <row r="30" spans="1:10" ht="82.5">
      <c r="A30" s="27">
        <v>11</v>
      </c>
      <c r="B30" s="95" t="s">
        <v>55</v>
      </c>
      <c r="C30" s="96">
        <v>950000</v>
      </c>
      <c r="D30" s="96">
        <f>C30/1.2</f>
        <v>791666.6666666667</v>
      </c>
      <c r="E30" s="97" t="s">
        <v>56</v>
      </c>
      <c r="F30" s="30" t="s">
        <v>57</v>
      </c>
      <c r="G30" s="31" t="s">
        <v>21</v>
      </c>
      <c r="H30" s="98" t="s">
        <v>22</v>
      </c>
      <c r="I30" s="98" t="s">
        <v>23</v>
      </c>
      <c r="J30" s="99"/>
    </row>
    <row r="31" spans="1:10" ht="17.25" thickBot="1">
      <c r="A31" s="100"/>
      <c r="B31" s="100"/>
      <c r="C31" s="101"/>
      <c r="D31" s="101"/>
      <c r="E31" s="102"/>
      <c r="F31" s="103"/>
      <c r="G31" s="104"/>
      <c r="H31" s="104"/>
      <c r="I31" s="104"/>
      <c r="J31" s="100"/>
    </row>
    <row r="32" spans="1:10" ht="15.75" thickBot="1">
      <c r="A32" s="156" t="s">
        <v>1</v>
      </c>
      <c r="B32" s="158" t="s">
        <v>2</v>
      </c>
      <c r="C32" s="163" t="s">
        <v>3</v>
      </c>
      <c r="D32" s="151" t="s">
        <v>4</v>
      </c>
      <c r="E32" s="151"/>
      <c r="F32" s="158" t="s">
        <v>5</v>
      </c>
      <c r="G32" s="162" t="s">
        <v>6</v>
      </c>
      <c r="H32" s="162"/>
      <c r="I32" s="162"/>
      <c r="J32" s="151" t="s">
        <v>7</v>
      </c>
    </row>
    <row r="33" spans="1:10" ht="26.25" thickBot="1">
      <c r="A33" s="157"/>
      <c r="B33" s="159"/>
      <c r="C33" s="164"/>
      <c r="D33" s="2" t="s">
        <v>8</v>
      </c>
      <c r="E33" s="105" t="s">
        <v>9</v>
      </c>
      <c r="F33" s="159"/>
      <c r="G33" s="106" t="s">
        <v>10</v>
      </c>
      <c r="H33" s="107" t="s">
        <v>11</v>
      </c>
      <c r="I33" s="107" t="s">
        <v>12</v>
      </c>
      <c r="J33" s="152"/>
    </row>
    <row r="34" spans="1:10" ht="17.25" thickBot="1">
      <c r="A34" s="108"/>
      <c r="B34" s="15" t="s">
        <v>58</v>
      </c>
      <c r="C34" s="109">
        <f>C35+C36+C37+C38</f>
        <v>6075000</v>
      </c>
      <c r="D34" s="109">
        <f>D35+D36+D37+D38</f>
        <v>5205476.19047619</v>
      </c>
      <c r="E34" s="110"/>
      <c r="F34" s="111"/>
      <c r="G34" s="17"/>
      <c r="H34" s="19"/>
      <c r="I34" s="19"/>
      <c r="J34" s="20"/>
    </row>
    <row r="35" spans="1:10" ht="66">
      <c r="A35" s="112">
        <v>12</v>
      </c>
      <c r="B35" s="113" t="s">
        <v>59</v>
      </c>
      <c r="C35" s="114">
        <v>1201000</v>
      </c>
      <c r="D35" s="114">
        <f>C35/1.05</f>
        <v>1143809.5238095238</v>
      </c>
      <c r="E35" s="115" t="s">
        <v>60</v>
      </c>
      <c r="F35" s="115" t="s">
        <v>57</v>
      </c>
      <c r="G35" s="116" t="s">
        <v>61</v>
      </c>
      <c r="H35" s="117" t="s">
        <v>62</v>
      </c>
      <c r="I35" s="118" t="s">
        <v>63</v>
      </c>
      <c r="J35" s="119"/>
    </row>
    <row r="36" spans="1:10" ht="82.5">
      <c r="A36" s="27">
        <v>13</v>
      </c>
      <c r="B36" s="120" t="s">
        <v>64</v>
      </c>
      <c r="C36" s="121">
        <v>3254000</v>
      </c>
      <c r="D36" s="121">
        <f>C36/1.2</f>
        <v>2711666.666666667</v>
      </c>
      <c r="E36" s="30" t="s">
        <v>65</v>
      </c>
      <c r="F36" s="30" t="s">
        <v>57</v>
      </c>
      <c r="G36" s="116" t="s">
        <v>61</v>
      </c>
      <c r="H36" s="117" t="s">
        <v>62</v>
      </c>
      <c r="I36" s="118" t="s">
        <v>63</v>
      </c>
      <c r="J36" s="122"/>
    </row>
    <row r="37" spans="1:10" ht="49.5">
      <c r="A37" s="27">
        <v>14</v>
      </c>
      <c r="B37" s="120" t="s">
        <v>66</v>
      </c>
      <c r="C37" s="121">
        <f>D37*1.2</f>
        <v>900000</v>
      </c>
      <c r="D37" s="121">
        <v>750000</v>
      </c>
      <c r="E37" s="30" t="s">
        <v>67</v>
      </c>
      <c r="F37" s="30" t="s">
        <v>57</v>
      </c>
      <c r="G37" s="98" t="s">
        <v>28</v>
      </c>
      <c r="H37" s="98" t="s">
        <v>68</v>
      </c>
      <c r="I37" s="98" t="s">
        <v>69</v>
      </c>
      <c r="J37" s="122"/>
    </row>
    <row r="38" spans="1:10" ht="49.5">
      <c r="A38" s="27">
        <v>15</v>
      </c>
      <c r="B38" s="123" t="s">
        <v>70</v>
      </c>
      <c r="C38" s="121">
        <v>720000</v>
      </c>
      <c r="D38" s="121">
        <f>C38/1.2</f>
        <v>600000</v>
      </c>
      <c r="E38" s="124" t="s">
        <v>71</v>
      </c>
      <c r="F38" s="30" t="s">
        <v>57</v>
      </c>
      <c r="G38" s="125" t="s">
        <v>72</v>
      </c>
      <c r="H38" s="125" t="s">
        <v>73</v>
      </c>
      <c r="I38" s="125" t="s">
        <v>74</v>
      </c>
      <c r="J38" s="126"/>
    </row>
    <row r="39" spans="1:10" ht="99">
      <c r="A39" s="45"/>
      <c r="B39" s="127" t="s">
        <v>75</v>
      </c>
      <c r="C39" s="148" t="s">
        <v>76</v>
      </c>
      <c r="D39" s="149"/>
      <c r="E39" s="149"/>
      <c r="F39" s="149"/>
      <c r="G39" s="149"/>
      <c r="H39" s="149"/>
      <c r="I39" s="149"/>
      <c r="J39" s="150"/>
    </row>
    <row r="40" spans="1:10" ht="16.5">
      <c r="A40" s="103"/>
      <c r="B40" s="128"/>
      <c r="C40" s="129"/>
      <c r="D40" s="129"/>
      <c r="E40" s="129"/>
      <c r="F40" s="129"/>
      <c r="G40" s="129"/>
      <c r="H40" s="129"/>
      <c r="I40" s="129"/>
      <c r="J40" s="129"/>
    </row>
    <row r="41" spans="1:10" ht="16.5">
      <c r="A41" s="103"/>
      <c r="B41" s="128"/>
      <c r="C41" s="129"/>
      <c r="D41" s="129"/>
      <c r="E41" s="129"/>
      <c r="F41" s="129"/>
      <c r="G41" s="129"/>
      <c r="H41" s="129"/>
      <c r="I41" s="129"/>
      <c r="J41" s="129"/>
    </row>
    <row r="42" spans="1:10" ht="16.5">
      <c r="A42" s="103"/>
      <c r="B42" s="128"/>
      <c r="C42" s="129"/>
      <c r="D42" s="129"/>
      <c r="E42" s="129"/>
      <c r="F42" s="129"/>
      <c r="G42" s="129"/>
      <c r="H42" s="129"/>
      <c r="I42" s="129"/>
      <c r="J42" s="129"/>
    </row>
    <row r="43" spans="1:10" ht="16.5">
      <c r="A43" s="103"/>
      <c r="B43" s="128"/>
      <c r="C43" s="129"/>
      <c r="D43" s="129"/>
      <c r="E43" s="129"/>
      <c r="F43" s="129"/>
      <c r="G43" s="129"/>
      <c r="H43" s="129"/>
      <c r="I43" s="129"/>
      <c r="J43" s="129"/>
    </row>
    <row r="44" spans="1:10" ht="16.5">
      <c r="A44" s="103"/>
      <c r="B44" s="128"/>
      <c r="C44" s="129"/>
      <c r="D44" s="129"/>
      <c r="E44" s="129"/>
      <c r="F44" s="129"/>
      <c r="G44" s="129"/>
      <c r="H44" s="129"/>
      <c r="I44" s="129"/>
      <c r="J44" s="129"/>
    </row>
    <row r="45" spans="1:10" ht="17.25" thickBot="1">
      <c r="A45" s="103"/>
      <c r="B45" s="128"/>
      <c r="C45" s="129"/>
      <c r="D45" s="129"/>
      <c r="E45" s="129"/>
      <c r="F45" s="129"/>
      <c r="G45" s="129"/>
      <c r="H45" s="129"/>
      <c r="I45" s="129"/>
      <c r="J45" s="129"/>
    </row>
    <row r="46" spans="1:10" ht="17.25" thickBot="1">
      <c r="A46" s="153" t="s">
        <v>77</v>
      </c>
      <c r="B46" s="154"/>
      <c r="C46" s="154"/>
      <c r="D46" s="154"/>
      <c r="E46" s="154"/>
      <c r="F46" s="154"/>
      <c r="G46" s="154"/>
      <c r="H46" s="154"/>
      <c r="I46" s="154"/>
      <c r="J46" s="155"/>
    </row>
    <row r="47" spans="1:10" ht="16.5">
      <c r="A47" s="54"/>
      <c r="B47" s="130"/>
      <c r="C47" s="131"/>
      <c r="D47" s="132"/>
      <c r="E47" s="133"/>
      <c r="F47" s="133"/>
      <c r="G47" s="133"/>
      <c r="H47" s="134"/>
      <c r="I47" s="134"/>
      <c r="J47" s="133"/>
    </row>
    <row r="48" spans="1:10" ht="15.75" thickBot="1">
      <c r="A48" s="156" t="s">
        <v>1</v>
      </c>
      <c r="B48" s="158" t="s">
        <v>2</v>
      </c>
      <c r="C48" s="160" t="s">
        <v>78</v>
      </c>
      <c r="D48" s="151" t="s">
        <v>4</v>
      </c>
      <c r="E48" s="151"/>
      <c r="F48" s="158" t="s">
        <v>5</v>
      </c>
      <c r="G48" s="162" t="s">
        <v>6</v>
      </c>
      <c r="H48" s="162"/>
      <c r="I48" s="162"/>
      <c r="J48" s="151" t="s">
        <v>7</v>
      </c>
    </row>
    <row r="49" spans="1:10" ht="26.25" thickBot="1">
      <c r="A49" s="157"/>
      <c r="B49" s="159"/>
      <c r="C49" s="161"/>
      <c r="D49" s="2" t="s">
        <v>8</v>
      </c>
      <c r="E49" s="105" t="s">
        <v>9</v>
      </c>
      <c r="F49" s="159"/>
      <c r="G49" s="106" t="s">
        <v>10</v>
      </c>
      <c r="H49" s="107" t="s">
        <v>11</v>
      </c>
      <c r="I49" s="107" t="s">
        <v>12</v>
      </c>
      <c r="J49" s="152"/>
    </row>
    <row r="50" spans="1:10" ht="17.25" thickBot="1">
      <c r="A50" s="108"/>
      <c r="B50" s="15" t="s">
        <v>79</v>
      </c>
      <c r="C50" s="135">
        <f>C51+C52</f>
        <v>17142300</v>
      </c>
      <c r="D50" s="135">
        <f>D51+D52</f>
        <v>14285250</v>
      </c>
      <c r="E50" s="110"/>
      <c r="F50" s="111"/>
      <c r="G50" s="17"/>
      <c r="H50" s="19"/>
      <c r="I50" s="19"/>
      <c r="J50" s="20"/>
    </row>
    <row r="51" spans="1:10" ht="66">
      <c r="A51" s="136">
        <v>16</v>
      </c>
      <c r="B51" s="137" t="s">
        <v>80</v>
      </c>
      <c r="C51" s="138">
        <v>7542300</v>
      </c>
      <c r="D51" s="138">
        <f>C51/1.2</f>
        <v>6285250</v>
      </c>
      <c r="E51" s="139" t="s">
        <v>81</v>
      </c>
      <c r="F51" s="140" t="s">
        <v>17</v>
      </c>
      <c r="G51" s="141" t="s">
        <v>82</v>
      </c>
      <c r="H51" s="142"/>
      <c r="I51" s="142"/>
      <c r="J51" s="143" t="s">
        <v>83</v>
      </c>
    </row>
    <row r="52" spans="1:10" ht="38.25">
      <c r="A52" s="27">
        <v>17</v>
      </c>
      <c r="B52" s="95" t="s">
        <v>84</v>
      </c>
      <c r="C52" s="121">
        <v>9600000</v>
      </c>
      <c r="D52" s="121">
        <f>C52/1.2</f>
        <v>8000000</v>
      </c>
      <c r="E52" s="144" t="s">
        <v>85</v>
      </c>
      <c r="F52" s="30" t="s">
        <v>17</v>
      </c>
      <c r="G52" s="145" t="s">
        <v>82</v>
      </c>
      <c r="H52" s="146"/>
      <c r="I52" s="146"/>
      <c r="J52" s="143" t="s">
        <v>83</v>
      </c>
    </row>
    <row r="53" spans="1:10" ht="99">
      <c r="A53" s="45"/>
      <c r="B53" s="127" t="s">
        <v>75</v>
      </c>
      <c r="C53" s="148" t="s">
        <v>76</v>
      </c>
      <c r="D53" s="149"/>
      <c r="E53" s="149"/>
      <c r="F53" s="149"/>
      <c r="G53" s="149"/>
      <c r="H53" s="149"/>
      <c r="I53" s="149"/>
      <c r="J53" s="150"/>
    </row>
  </sheetData>
  <sheetProtection/>
  <mergeCells count="53">
    <mergeCell ref="H2:J2"/>
    <mergeCell ref="A3:J3"/>
    <mergeCell ref="A4:J5"/>
    <mergeCell ref="A6:A7"/>
    <mergeCell ref="B6:B7"/>
    <mergeCell ref="C6:C7"/>
    <mergeCell ref="D6:E6"/>
    <mergeCell ref="F6:F7"/>
    <mergeCell ref="G6:I6"/>
    <mergeCell ref="J6:J7"/>
    <mergeCell ref="J17:J18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A17:A18"/>
    <mergeCell ref="B17:B18"/>
    <mergeCell ref="C17:C18"/>
    <mergeCell ref="D17:E17"/>
    <mergeCell ref="F17:F18"/>
    <mergeCell ref="G17:I17"/>
    <mergeCell ref="G32:I32"/>
    <mergeCell ref="J20:J23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C53:J53"/>
    <mergeCell ref="J32:J33"/>
    <mergeCell ref="C39:J39"/>
    <mergeCell ref="A46:J46"/>
    <mergeCell ref="A48:A49"/>
    <mergeCell ref="B48:B49"/>
    <mergeCell ref="C48:C49"/>
    <mergeCell ref="D48:E48"/>
    <mergeCell ref="F48:F49"/>
    <mergeCell ref="G48:I48"/>
    <mergeCell ref="J48:J49"/>
    <mergeCell ref="A32:A33"/>
    <mergeCell ref="B32:B33"/>
    <mergeCell ref="C32:C33"/>
    <mergeCell ref="D32:E32"/>
    <mergeCell ref="F32:F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dcterms:created xsi:type="dcterms:W3CDTF">2017-09-05T10:17:00Z</dcterms:created>
  <dcterms:modified xsi:type="dcterms:W3CDTF">2017-09-08T09:16:45Z</dcterms:modified>
  <cp:category/>
  <cp:version/>
  <cp:contentType/>
  <cp:contentStatus/>
</cp:coreProperties>
</file>