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40" windowHeight="11640" tabRatio="864" activeTab="7"/>
  </bookViews>
  <sheets>
    <sheet name="1 pretakački most" sheetId="1" r:id="rId1"/>
    <sheet name="2 punjenje TNG" sheetId="2" r:id="rId2"/>
    <sheet name="3 rezervoari TNG" sheetId="3" r:id="rId3"/>
    <sheet name="4 I R S" sheetId="4" r:id="rId4"/>
    <sheet name="5 gasovod niskog pritiska" sheetId="5" r:id="rId5"/>
    <sheet name="6 prateći g.radovi" sheetId="6" r:id="rId6"/>
    <sheet name="7 ostalo" sheetId="7" r:id="rId7"/>
    <sheet name="8 TENDER" sheetId="8" r:id="rId8"/>
  </sheets>
  <externalReferences>
    <externalReference r:id="rId11"/>
  </externalReferences>
  <definedNames>
    <definedName name="anscount" hidden="1">1</definedName>
    <definedName name="euro" localSheetId="5">'[1]7_5 PREDMER'!$G$1</definedName>
    <definedName name="euro">'8 TENDER'!$G$2</definedName>
    <definedName name="_xlnm.Print_Area" localSheetId="0">'1 pretakački most'!$A$1:$F$72</definedName>
    <definedName name="_xlnm.Print_Area" localSheetId="1">'2 punjenje TNG'!$A$1:$F$43</definedName>
    <definedName name="_xlnm.Print_Area" localSheetId="2">'3 rezervoari TNG'!$A$1:$F$45</definedName>
    <definedName name="_xlnm.Print_Area" localSheetId="3">'4 I R S'!$A$1:$F$126</definedName>
    <definedName name="_xlnm.Print_Area" localSheetId="4">'5 gasovod niskog pritiska'!$A$1:$F$41</definedName>
    <definedName name="_xlnm.Print_Area" localSheetId="5">'6 prateći g.radovi'!$A$1:$F$39</definedName>
    <definedName name="_xlnm.Print_Area" localSheetId="6">'7 ostalo'!$A$1:$F$11</definedName>
    <definedName name="_xlnm.Print_Area" localSheetId="7">'8 TENDER'!$A$2:$E$26</definedName>
    <definedName name="_xlnm.Print_Titles" localSheetId="0">'1 pretakački most'!$9:$9</definedName>
    <definedName name="_xlnm.Print_Titles" localSheetId="3">'4 I R S'!$3:$3</definedName>
  </definedNames>
  <calcPr fullCalcOnLoad="1"/>
</workbook>
</file>

<file path=xl/sharedStrings.xml><?xml version="1.0" encoding="utf-8"?>
<sst xmlns="http://schemas.openxmlformats.org/spreadsheetml/2006/main" count="636" uniqueCount="288">
  <si>
    <t>Ispitni fluid: komprimovani vazduh ili inertni gas</t>
  </si>
  <si>
    <t>m</t>
  </si>
  <si>
    <t>Poz</t>
  </si>
  <si>
    <t>Naziv</t>
  </si>
  <si>
    <t>Ukupno</t>
  </si>
  <si>
    <t>Jed. cena</t>
  </si>
  <si>
    <t>kom</t>
  </si>
  <si>
    <t>pauš</t>
  </si>
  <si>
    <t>Pripremno-završni radovi i transport</t>
  </si>
  <si>
    <t>Nabavka i montaža navojne kuglaste gasne slavine</t>
  </si>
  <si>
    <t>30% od cene cevi.</t>
  </si>
  <si>
    <t>kg</t>
  </si>
  <si>
    <t>Kol</t>
  </si>
  <si>
    <t>JM</t>
  </si>
  <si>
    <t>Nabavka i montaža manometra sa trenutnim manometarskim ventilom, navarnim komadom i potrebnim fitinzima sa atestom domaće akreditovane laboratorije.</t>
  </si>
  <si>
    <t>kg/m</t>
  </si>
  <si>
    <t>Ds</t>
  </si>
  <si>
    <t>Nabavka i montaža prirubničke kuglaste gasne slavine</t>
  </si>
  <si>
    <t>Pomoćni materijal za spajanje cevi (elektrode, gas i dr)</t>
  </si>
  <si>
    <t>UKUPNO:</t>
  </si>
  <si>
    <t>DN25 PN25</t>
  </si>
  <si>
    <t>Radni opseg: -20 do 50 °C</t>
  </si>
  <si>
    <t>Površina</t>
  </si>
  <si>
    <t>m2</t>
  </si>
  <si>
    <t>(Sve cene su izražene u dinarima sa transportom i montažom bez PDV-a)</t>
  </si>
  <si>
    <t>GASOVOD NISKOG PRITISKA</t>
  </si>
  <si>
    <t>Investitor:</t>
  </si>
  <si>
    <t>Objekat:</t>
  </si>
  <si>
    <t>Mesto gradnje:</t>
  </si>
  <si>
    <t>GASOVOD VISOKOG PRITISKA ZA PUNJENJE I POTROŠNJU TNG</t>
  </si>
  <si>
    <t>DN50 PN25</t>
  </si>
  <si>
    <t>DN32 PN25</t>
  </si>
  <si>
    <t>DN15 (R1/2") PN25</t>
  </si>
  <si>
    <t>Radni opseg: 0-25 bar</t>
  </si>
  <si>
    <t>Nabavka i montaža nipoleta</t>
  </si>
  <si>
    <t>Nabavka i montaža tredoleta</t>
  </si>
  <si>
    <t>Čišćenje, dvostruko temeljno i završno farbanje</t>
  </si>
  <si>
    <t>nosače: crnom bojom</t>
  </si>
  <si>
    <t>cevi gasne faze: žutom bojom</t>
  </si>
  <si>
    <t>cevi tečne faze: zelenom bojom</t>
  </si>
  <si>
    <t>DN25 (R1") PN25</t>
  </si>
  <si>
    <t>DN20 (R3/2") PN25</t>
  </si>
  <si>
    <t>R 3/4" PN25</t>
  </si>
  <si>
    <t>R 1" PN25</t>
  </si>
  <si>
    <t>R 1/2" PN25</t>
  </si>
  <si>
    <t>R 5/4" PN25</t>
  </si>
  <si>
    <t xml:space="preserve">Ispitivanje izvedene instalacije komprimovanim vazduhom ili neutralnim gasom </t>
  </si>
  <si>
    <t>Izduvavanje, prvo punjenje instalacije, podešavanje elemenata IRS i puštanje u pogon</t>
  </si>
  <si>
    <t>Trajanje ispitivanja: 2 h</t>
  </si>
  <si>
    <t>cevi tečne faze: zelena boja</t>
  </si>
  <si>
    <t>cevi gasne faze: žuta boja</t>
  </si>
  <si>
    <t>nosače: crna boja</t>
  </si>
  <si>
    <t>Trajanje ispitivanja: 1 h</t>
  </si>
  <si>
    <t>7</t>
  </si>
  <si>
    <t>m²</t>
  </si>
  <si>
    <t>DN50 PN16</t>
  </si>
  <si>
    <t>PRETAKAČKI MOST</t>
  </si>
  <si>
    <t>1</t>
  </si>
  <si>
    <t>Nabavka i montaža prirubničkog protivlomnog ventila</t>
  </si>
  <si>
    <t>Proizvodač: "GasTeh" ili sl.</t>
  </si>
  <si>
    <t>2</t>
  </si>
  <si>
    <t>Nabavka i montaža prirubničkog hvatača nečistoće</t>
  </si>
  <si>
    <t>3</t>
  </si>
  <si>
    <t>Nabavka i montaža indikatora protoka tečnosti</t>
  </si>
  <si>
    <t>4</t>
  </si>
  <si>
    <t>5</t>
  </si>
  <si>
    <t>6</t>
  </si>
  <si>
    <t>8</t>
  </si>
  <si>
    <t>9</t>
  </si>
  <si>
    <t>10</t>
  </si>
  <si>
    <t>Nabavka i montaža navarnog ASME priključka sa trapeznim navojem za brzo priključivanje creva autocisterne, u kompletu sa plastičnim navojnim čepom</t>
  </si>
  <si>
    <t>Izrada nosača opreme od čeličnih profila UNP 80, sa podmetačima, obujmicama i pomoćnim materijalom</t>
  </si>
  <si>
    <t>PDV (20%)</t>
  </si>
  <si>
    <t>Proizvodač: "Chemet" S.A. ili sl.</t>
  </si>
  <si>
    <t>REZERVOARI TNG</t>
  </si>
  <si>
    <t>kpl</t>
  </si>
  <si>
    <t xml:space="preserve"> - ostali sitni elektro radovi</t>
  </si>
  <si>
    <t>Tip: 238-P</t>
  </si>
  <si>
    <t>Tip: 411</t>
  </si>
  <si>
    <t>Tip: 611</t>
  </si>
  <si>
    <t>Pritisak otvaranja: 18.3 bar</t>
  </si>
  <si>
    <t>Tip: 215</t>
  </si>
  <si>
    <t>Ø 42.4x2.6 (DN32)</t>
  </si>
  <si>
    <t>Zapremina: V= 5 000 lit.</t>
  </si>
  <si>
    <t>Max. dozvoljeno punjenje: V= 2 407 kg</t>
  </si>
  <si>
    <t>ISPARIVAČKO REDUKCIONA STANICA</t>
  </si>
  <si>
    <t>Karakteristike IRS:</t>
  </si>
  <si>
    <t>Isparivačko redukciona stanica (IRS) se sastoji od sledeće opreme:</t>
  </si>
  <si>
    <t>Priključci:</t>
  </si>
  <si>
    <t>DN15 PN25</t>
  </si>
  <si>
    <t>Nabavka i montaža atestiranog sigurnosnog ispusnog ventila</t>
  </si>
  <si>
    <t xml:space="preserve"> - materijal u Ex izvedbi unutar IRS (razvodna kutija u Ex, svetiljke, prekidači)</t>
  </si>
  <si>
    <t xml:space="preserve"> - podešavanje i puštanje u rad uz obuku radnika rukovaoca za rukovanje instalacijom TNG gasa</t>
  </si>
  <si>
    <t>ispitni pritisak: 25 bar</t>
  </si>
  <si>
    <t>Ispitivanje izvedene instalacije komprimovanim vazduhom ili neutralnim gasom na čvrstoću.</t>
  </si>
  <si>
    <t>Ispitivanje izvedene instalacije komprimovanim vazduhom ili neutralnim gasom na nepropusnost.</t>
  </si>
  <si>
    <t>Ispitni pritisak (deo visokog pritiska IRS): 25 bar</t>
  </si>
  <si>
    <t>Ispitni pritisak (deo niskog pritiska IRS):  4bar</t>
  </si>
  <si>
    <t>Nabavka i montaža čelične bešavne cevi po SRPS EN10220</t>
  </si>
  <si>
    <t>Ø 60.3x2.8 (DN50)</t>
  </si>
  <si>
    <t>Nabavka i montaža prirubnice sa grlom po SRPS EN 1092-1</t>
  </si>
  <si>
    <t>Trajanje ispitivanja: 30 min</t>
  </si>
  <si>
    <t>Nabavka i montaža čelicne bešavne cevi, prema standardu SRPS EN10220</t>
  </si>
  <si>
    <t>Nabavka i montaža hamburškog luka od 90° R=1.5D, prema SRPS ISO 3419</t>
  </si>
  <si>
    <t>DN20 (R3/4") PN25</t>
  </si>
  <si>
    <t>Tip:  217</t>
  </si>
  <si>
    <t>Ispitni pritisak: 25 bar</t>
  </si>
  <si>
    <t xml:space="preserve">Ispitivanje čvrstoće izvedene instalacije </t>
  </si>
  <si>
    <t xml:space="preserve">Ispitivanje na nepropusnost izvedene instalacije </t>
  </si>
  <si>
    <t>Ispitni pritisak (deo niskog pritiska IRS):  1bar</t>
  </si>
  <si>
    <t>Maksimalni radni pritisak: 16.7 bar</t>
  </si>
  <si>
    <t>Baždarenje svih ventila sigurnosti od strane ovlašćene laboratorije</t>
  </si>
  <si>
    <t xml:space="preserve">Nabavka i montaža koncentrične redukcije SRPS ISO 3419 </t>
  </si>
  <si>
    <t>Nabavka i montaža prirubničkog kompleta prema SRPS EN 1092-1 (vijci, navrtke, zaptivač od klingerita, zvezdaste podloške za dielektrično premošćenje).</t>
  </si>
  <si>
    <t>Električnog isparivača za TNG</t>
  </si>
  <si>
    <t>Elektromagnetnog ventila klase A u Ex-izvedbi</t>
  </si>
  <si>
    <t>Hvatača nečistoće za gas</t>
  </si>
  <si>
    <t>Kombinovanog zaporno-nepovratnog ventila</t>
  </si>
  <si>
    <t>Regulatora pritiska sa integrisanim sigurnosno-prekidnim ventilom i impulsnim vodovima</t>
  </si>
  <si>
    <t>Prirubnice sa grlom SRPS EN-1092-1</t>
  </si>
  <si>
    <t>Prirubničkog kompleta SRPS EN 1092-1 (vijci, navrtke, zaptivači, podloške za premošćenje)</t>
  </si>
  <si>
    <t>Čelične bešavne cevi SRPS EN10220</t>
  </si>
  <si>
    <t>Hamburškog luka po SRPS ISO 3419</t>
  </si>
  <si>
    <t>T-komada po SRPS ISO 3419</t>
  </si>
  <si>
    <t xml:space="preserve">Nosača opreme od čeličnih profila UNP 80, sa gumenim podmetačima, obujmicama i pom.materijalom </t>
  </si>
  <si>
    <t xml:space="preserve">Kućice IRS od aluminijuskog lima, čeličnih profila 40x40x4mm, sa vratima sa obe strane i izradom ventilacionih otvora </t>
  </si>
  <si>
    <t>Tablica upozorenja</t>
  </si>
  <si>
    <t>Očišćeno, dvostruko temeljno i završno ofarbano</t>
  </si>
  <si>
    <t>Nabavka i montaža kompletne isparivačko redukcione stanice TNG, proizvod "GasTeh", ili sl.</t>
  </si>
  <si>
    <t xml:space="preserve">Isparivačko redukciona  stanica se isporučuje kompletno, sastavljeno, ispitano i ofarbano od strane isporučioca-prizvođača  </t>
  </si>
  <si>
    <t xml:space="preserve"> - izradu i montažu (sa uvezivanjem) elektrokomandnog ormana (EKO) za IRS</t>
  </si>
  <si>
    <t>DN40 PN25</t>
  </si>
  <si>
    <t>ispitni pritisak: 2.5 bar</t>
  </si>
  <si>
    <t>Ispitni pritisak: 2.5 bar</t>
  </si>
  <si>
    <t>Ispitni pritisak (deo visokog pritiska IRS): 2.5 bar</t>
  </si>
  <si>
    <t>Ø 33.7x2.6 (DN25)</t>
  </si>
  <si>
    <t>17</t>
  </si>
  <si>
    <t>Radiografska kontrola 100% zavarenih spojeva (oko 10 zavara) prosečne dimenzije DN32.</t>
  </si>
  <si>
    <t>Nabavka i montaža prirubničkog kompleta prema SRPS EN 1092-1 (vijci, navrtke, zaptivač, zvezdaste podloške za dielektrično premošćenje).</t>
  </si>
  <si>
    <t>Izrada nosača cevovoda od čeličnih profila, sa gumenim podmetačima, obujmicama i pom.materijalom</t>
  </si>
  <si>
    <t>Radiografska kontrola 30% zavarenih spojeva (oko 15 zavara) prosečne dimenzije DN32.</t>
  </si>
  <si>
    <t>DN15 (R1/2”/1/2”)  PN25</t>
  </si>
  <si>
    <t>Bimetalni termometar</t>
  </si>
  <si>
    <t>Sa radiografskom kontrolom 100% zavarenih spojeva (oko 30 zavara) prosečne dimenzije DN40.</t>
  </si>
  <si>
    <t>Proizvodač: "Polix" ili sl.</t>
  </si>
  <si>
    <t>Ø 21.3x2.6 (DN15)</t>
  </si>
  <si>
    <t>Ø 60.3/42.3 (DN50/DN32)</t>
  </si>
  <si>
    <t>Temperatura: -20 do 40 °C</t>
  </si>
  <si>
    <r>
      <t>Max. dozoljeni radni pritisak: p</t>
    </r>
    <r>
      <rPr>
        <vertAlign val="subscript"/>
        <sz val="10"/>
        <rFont val="Cambria"/>
        <family val="1"/>
      </rPr>
      <t>max</t>
    </r>
    <r>
      <rPr>
        <sz val="10"/>
        <rFont val="Cambria"/>
        <family val="1"/>
      </rPr>
      <t>= 16.7 bar</t>
    </r>
  </si>
  <si>
    <r>
      <t>Max. ispitni pritisak: p</t>
    </r>
    <r>
      <rPr>
        <vertAlign val="subscript"/>
        <sz val="10"/>
        <rFont val="Cambria"/>
        <family val="1"/>
      </rPr>
      <t>isp</t>
    </r>
    <r>
      <rPr>
        <sz val="10"/>
        <rFont val="Cambria"/>
        <family val="1"/>
      </rPr>
      <t>= 25 bar</t>
    </r>
  </si>
  <si>
    <t>Radni opseg: 0-120 °C</t>
  </si>
  <si>
    <t>Æ 60.3x2.9 (DN50)</t>
  </si>
  <si>
    <t>Æ 60.3/76.1 (DN65/DN50)</t>
  </si>
  <si>
    <t>UKUPNO (bez PDV-a):</t>
  </si>
  <si>
    <r>
      <t xml:space="preserve">Dimenzija rezervoara: </t>
    </r>
    <r>
      <rPr>
        <sz val="10"/>
        <rFont val="Calibri"/>
        <family val="2"/>
      </rPr>
      <t>Ø</t>
    </r>
    <r>
      <rPr>
        <sz val="10"/>
        <rFont val="Cambria"/>
        <family val="1"/>
      </rPr>
      <t>1250 x 4293 mm</t>
    </r>
  </si>
  <si>
    <t>-izlazni pritisak gasa iz IRS:                          100 mbar</t>
  </si>
  <si>
    <t>- maksimalni ulazni pritisak:                       16.7 bar</t>
  </si>
  <si>
    <t>- potrebni kapacitet isparivača:                  46 kg/h TNG</t>
  </si>
  <si>
    <t>El.podaci: 2x4kW (380V,50Hz)</t>
  </si>
  <si>
    <t>Tečna faza - DN25 PN25</t>
  </si>
  <si>
    <t>Gasna faza - DN25 PN25</t>
  </si>
  <si>
    <t>Sigurnosnog odušnog ventila</t>
  </si>
  <si>
    <t>Ulazni pritisak: 1-16,7  bar</t>
  </si>
  <si>
    <t>Podešeni izlazni pritisak: 100 mbar</t>
  </si>
  <si>
    <t>Nabavka i montaža koncentrične redukcije SRPS ISO 3419</t>
  </si>
  <si>
    <t>Ø42.3/33,7 (DN32/DN25)</t>
  </si>
  <si>
    <r>
      <t xml:space="preserve">Tip:  </t>
    </r>
    <r>
      <rPr>
        <b/>
        <sz val="10"/>
        <rFont val="Cambria"/>
        <family val="1"/>
      </rPr>
      <t>211 JUNIOR</t>
    </r>
  </si>
  <si>
    <r>
      <t xml:space="preserve">Tip:  </t>
    </r>
    <r>
      <rPr>
        <b/>
        <sz val="10"/>
        <rFont val="Cambria"/>
        <family val="1"/>
      </rPr>
      <t>215</t>
    </r>
  </si>
  <si>
    <r>
      <t xml:space="preserve">Tip: </t>
    </r>
    <r>
      <rPr>
        <b/>
        <sz val="10"/>
        <rFont val="Cambria"/>
        <family val="1"/>
      </rPr>
      <t xml:space="preserve"> 325</t>
    </r>
  </si>
  <si>
    <r>
      <t xml:space="preserve">Tip:  </t>
    </r>
    <r>
      <rPr>
        <b/>
        <sz val="10"/>
        <rFont val="Cambria"/>
        <family val="1"/>
      </rPr>
      <t>411</t>
    </r>
  </si>
  <si>
    <r>
      <t xml:space="preserve">Tip: </t>
    </r>
    <r>
      <rPr>
        <b/>
        <sz val="10"/>
        <rFont val="Cambria"/>
        <family val="1"/>
      </rPr>
      <t>423/E-EMV</t>
    </r>
  </si>
  <si>
    <t>DN20 (R3/4”) PN25</t>
  </si>
  <si>
    <t>Nabavka i montaža sigurnosnog odušnog ventila</t>
  </si>
  <si>
    <r>
      <t xml:space="preserve">Maksimalni kapacitet: </t>
    </r>
    <r>
      <rPr>
        <b/>
        <sz val="10"/>
        <rFont val="Cambria"/>
        <family val="1"/>
      </rPr>
      <t>60</t>
    </r>
    <r>
      <rPr>
        <sz val="10"/>
        <rFont val="Cambria"/>
        <family val="1"/>
      </rPr>
      <t xml:space="preserve"> kg/h</t>
    </r>
  </si>
  <si>
    <r>
      <t xml:space="preserve">Tip:  </t>
    </r>
    <r>
      <rPr>
        <b/>
        <sz val="10"/>
        <rFont val="Cambria"/>
        <family val="1"/>
      </rPr>
      <t>121-BV</t>
    </r>
  </si>
  <si>
    <r>
      <t xml:space="preserve">Maksimalni potrebni protok TNG: </t>
    </r>
    <r>
      <rPr>
        <b/>
        <sz val="10"/>
        <rFont val="Cambria"/>
        <family val="1"/>
      </rPr>
      <t>18,6</t>
    </r>
    <r>
      <rPr>
        <sz val="10"/>
        <rFont val="Cambria"/>
        <family val="1"/>
      </rPr>
      <t xml:space="preserve"> Nm3/h</t>
    </r>
  </si>
  <si>
    <r>
      <t xml:space="preserve">Razvrstanje kompletne opreme pod pritiskom, odnosno određivanje kategorije opreme pod pritiskom od strane </t>
    </r>
    <r>
      <rPr>
        <b/>
        <sz val="10"/>
        <rFont val="Cambria"/>
        <family val="1"/>
      </rPr>
      <t>imenovanog tela</t>
    </r>
    <r>
      <rPr>
        <sz val="10"/>
        <rFont val="Cambria"/>
        <family val="1"/>
      </rPr>
      <t xml:space="preserve">, radi izdavanja </t>
    </r>
    <r>
      <rPr>
        <b/>
        <sz val="10"/>
        <rFont val="Cambria"/>
        <family val="1"/>
      </rPr>
      <t>EVIDENCIONE I REVIZIONE LISTE OPREME POD PRITISKOM</t>
    </r>
  </si>
  <si>
    <r>
      <t>Prijava opreme pod pritiskom za prvi pregled,</t>
    </r>
    <r>
      <rPr>
        <b/>
        <sz val="10"/>
        <rFont val="Cambria"/>
        <family val="1"/>
      </rPr>
      <t xml:space="preserve"> imenovanom telu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za pregled</t>
    </r>
    <r>
      <rPr>
        <sz val="10"/>
        <rFont val="Cambria"/>
        <family val="1"/>
      </rPr>
      <t>, i pregled iste nakon pre puštanja u rad shodno članu 17 Pravilnika o pregledima opreme pod pritiskom ( Sl. Glasnik RS br. 87/11)</t>
    </r>
  </si>
  <si>
    <t>Pritisak otvaranja: 130 mbar</t>
  </si>
  <si>
    <t>Radni opseg: 0-0.6 bar</t>
  </si>
  <si>
    <t>Ø 48.3x2.9 (DN40)</t>
  </si>
  <si>
    <t>Ø 33.7x2.6</t>
  </si>
  <si>
    <t>Ø 21.3x2.6</t>
  </si>
  <si>
    <t>Koncentrične redukcije po SRPS ISO 3419</t>
  </si>
  <si>
    <t>Ø 48,3/33,7 (DN40/25)</t>
  </si>
  <si>
    <t>Ø 60,3/48,3 (DN50/40)</t>
  </si>
  <si>
    <t xml:space="preserve">Nabavka i montaža holendera sa zaptivačem </t>
  </si>
  <si>
    <t>DN15 (R1/2") PN16</t>
  </si>
  <si>
    <r>
      <t>Isporuka i povezivanje pripadajuće elektroopreme od strane</t>
    </r>
    <r>
      <rPr>
        <b/>
        <sz val="10"/>
        <rFont val="Cambria"/>
        <family val="1"/>
      </rPr>
      <t xml:space="preserve"> isporučioca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Isparivačko redukcione stanice</t>
    </r>
    <r>
      <rPr>
        <sz val="10"/>
        <rFont val="Cambria"/>
        <family val="1"/>
      </rPr>
      <t xml:space="preserve"> koja podrazumeva:</t>
    </r>
  </si>
  <si>
    <t>Nabavka i montaža prirubničkog prelaznog komada PE/Čelik (Tuljka)</t>
  </si>
  <si>
    <t>PEØ63x5,8/Ø 60,3x2,9 (DN50)</t>
  </si>
  <si>
    <t>Nabavaka i montaža leteće prirubnice</t>
  </si>
  <si>
    <t>Ø 60,3x2,9 (DN50)</t>
  </si>
  <si>
    <t>Nabavka i montaža zaštitne čelične bešavne cevi SRPS EN10220</t>
  </si>
  <si>
    <t>-maksimalna potrebna količina gasa:       18,6 Nm3/h TNG</t>
  </si>
  <si>
    <t>Nabavka i montaža polietilenske cevi za gas prema SRPS G.C6.661, serije S5 za radni pritisak do 4 bar</t>
  </si>
  <si>
    <t>Proizvodač: "Petrohemija"-Pančevo</t>
  </si>
  <si>
    <t>Ø63x5,8mm</t>
  </si>
  <si>
    <t>Nabavka i montaža zaštitne PVC cevi koja se polaže ispod asfaltiranih površina.</t>
  </si>
  <si>
    <t>Ø110mm</t>
  </si>
  <si>
    <t>Nabavka i montaža PE kolena od 90° po SRPS G.C6.662</t>
  </si>
  <si>
    <t>Nabavka i montaža PE spojnog komada po SRPS G.C6.605</t>
  </si>
  <si>
    <t xml:space="preserve">Nabavka i montaža prelaznog komada PE/Čelik </t>
  </si>
  <si>
    <t>PEØ63x5,8mm/DN50</t>
  </si>
  <si>
    <t>Nabavka i montaža čelične zaštitne cevi</t>
  </si>
  <si>
    <t>Nabavka i montaža čelične bešavne cevi SRPS C.B5.22 od Č.1212</t>
  </si>
  <si>
    <t>Nabavka i montaža prirubnice sa grlom po SRPS ISO 7005-1</t>
  </si>
  <si>
    <t>Nabavka i montaža prirubničkog kompleta po SRPS ISO 7005-1 (vijci, navrtke, zaptivači, podloške za dielektrično premošćenje)</t>
  </si>
  <si>
    <t>12</t>
  </si>
  <si>
    <t>13</t>
  </si>
  <si>
    <t>Ø 88,9x3,2 (DN80)</t>
  </si>
  <si>
    <t>Ø 88,9/60,3 (DN80/50)</t>
  </si>
  <si>
    <t>Nabavka i montaža koncentrične redukcije po SRPS ISO 3419</t>
  </si>
  <si>
    <t>DN80 PN16</t>
  </si>
  <si>
    <t>Ispitni pritisak: 4 bar</t>
  </si>
  <si>
    <t>PRATEĆI GRAĐEVINSKI RADOVI</t>
  </si>
  <si>
    <t>m3</t>
  </si>
  <si>
    <t>Geodetsko snimanje trase podzemnog gasovoda radi unošenja u katastar podzemnih instalacija. Plaća se po metru snimljene trase.</t>
  </si>
  <si>
    <t>Iskop zemlje za montažne jame</t>
  </si>
  <si>
    <t>1,5x1x1m</t>
  </si>
  <si>
    <t>m³</t>
  </si>
  <si>
    <t>Podbušivanje saobraćajnice radi postavljanja gasovoda sa zaštitnom cevi, zajedno sa iskopom montažnih jama i naknadnim zatrpavanjem.</t>
  </si>
  <si>
    <t>Ručni iskop zemlje za rov za potrebe polaganja gasovoda, sa odbacivanjem na 1m od ivice iskopa. Cenom obuhvatiti eventualno  crpljenje vode iz rova.</t>
  </si>
  <si>
    <t>Zatrpavanje rovova i montažnih jama nakon polaganja gasovoda sitnom zemljom od iskopa, zajedno sa ravnanjem terena i odvozom viška zemlje</t>
  </si>
  <si>
    <t>Nabavka i montaža signalog kabla  sa standardnim spojnicama (za signalizaciju PE gasovoda). Postavlja se zajedno sa PE gasovodom</t>
  </si>
  <si>
    <t>PZ-1x2,5mm²</t>
  </si>
  <si>
    <t>Nabavka i postavljanje GAL štitnika za obeležavanje trase priključnog gasovoda</t>
  </si>
  <si>
    <t>Nabavka i postavljanje upozoravajuće PVC žute trake sa nadpisom "GASOVOD", na 40 cm iznad delimično zatrpanog rova gasovoda</t>
  </si>
  <si>
    <t>Nabavka i ugradnja betonskog stuba sa mesinganom pločom za obeležavanje trase gasovoda.</t>
  </si>
  <si>
    <t>Dimenzije: 20x20x50 cm</t>
  </si>
  <si>
    <t>ARMIRANO - BETONSKI ŠAHT</t>
  </si>
  <si>
    <t>Izrada armirano-betonskog šahta sa standardnim poklopcem od rebrastog lima, ofarbano i sa katancem i specijalnim kljucem, sa unutrašnjim merama šahta:</t>
  </si>
  <si>
    <t>dim. 120 x 120 x 100 cm</t>
  </si>
  <si>
    <t>Raščiščavanje terena, iskolčenje šahta. Obračun po m2.</t>
  </si>
  <si>
    <t>Ručni iskop zemlje II-III kategorije, sa kosim odsecanjem bočnih stranai odbacivanjem iskopa 1.5 m od ivice rova.</t>
  </si>
  <si>
    <t>Zatrpavanje oko šahta sa zemljom od iskopa sa nabijanjem do potrebne zbijenosti. Preostalu zemlju isplanirati oko objekta.</t>
  </si>
  <si>
    <t>Betoniranje tampon sloja debljine 5 cm ispod šahta od nabijenog (mršavog) betona MB - 15.</t>
  </si>
  <si>
    <t xml:space="preserve">Betoniranje šahta zidove i dno debljine 15 cm, armiranim betonom marke MB - 20, sa potrebnom armatutom i oplatom. Pri betoniranju zidova ugraditi zaštitne cevi odgovarajućeg prečnika, radi prolaska radnih cevi. Armatura MAG, O = 12 m2/m3, A = 50kg/m3. Cena komplet sa oplatom, armaturom i čeličnom zaštitnom cevi.   </t>
  </si>
  <si>
    <t>Nabavka i ugradnja L profila 50x50x5 mm, u ivice šahta. U cenu uračunati miniziranje i farbanje.</t>
  </si>
  <si>
    <t>Nabavka, izrada i montaža šaht poklopca, od čeličnog HOP  25x25x2.5 mm, a ispuna od rebrastog lima 5 / 4 mm. Između donjeg okvira i otvarajućeg krila nalazi se ventilacioni prostor 10 cm visine po celom obimu, a ispuna je isteg lim. Poklopac je dvokrilni sa po dve šarke uškom   za katanac, ručicom za dizanjei lancem za fiksiranje u otvorenom položaju. Betonski zidovi po svojoj ivici po celom obimu oivičeni su LNP 40x40x4 mm, koji je ankeriran sa F 12 / 40 cm. Svi metalni elmenti se antikorozivno farbajudva puta, a zatim bojom za metale dva putaotpornim na atmosferske uticaje  žuto. Cenom obuhvatiti sve kompletno po opisu. Obračun po komadu komplet.</t>
  </si>
  <si>
    <t>dim. 150 x 150</t>
  </si>
  <si>
    <t>Odvoz viška zemlje do 7 km.</t>
  </si>
  <si>
    <t>Nabavka izrada i ugradnja penjalica od bet. gvožđa Ф 20. Obračun po komadu.</t>
  </si>
  <si>
    <t>11</t>
  </si>
  <si>
    <t>Nabavka i ugradnja čelične zaštitne cevi prema detalju,</t>
  </si>
  <si>
    <t>dim. DN 125 x 320 mm</t>
  </si>
  <si>
    <t>Nabavka i postavljanje hidroizolacije od jednog sloja Kondor 3, sa varenjem spojnica</t>
  </si>
  <si>
    <t>Zidanje zaštitnog zida vertikalne hidroizolacije punom opekom debljine 6.5 cm,u cementnom malteru M - 10. Obračun po m2.</t>
  </si>
  <si>
    <t>14</t>
  </si>
  <si>
    <t>Izrada zaštitnog trotoara oko šahta i ulaza u MRS, od betona MB -20, debljine 10 cm, sa perdašenjem gornje površine i padiranjem ka terenu. Ispod postaviti pesak debljine 5 cm.</t>
  </si>
  <si>
    <t>beton</t>
  </si>
  <si>
    <t>pesak</t>
  </si>
  <si>
    <t>OSTALI TROŠKOVI</t>
  </si>
  <si>
    <t>Nabavka i montaža hamburškog luka po SRPS ISO 3419</t>
  </si>
  <si>
    <t>Nabavka i montaža slepe prirubnice SRPS ISO 7005-1</t>
  </si>
  <si>
    <t>Ø114,3x3,6 (DN100)</t>
  </si>
  <si>
    <t>DODATNI RADOVI U PROSTORIJI GASNE KOTLARNICE</t>
  </si>
  <si>
    <t>Ukidanje ili premošćeće postojećeg podnog slivnika u prostiriji gasne kotlarnice.</t>
  </si>
  <si>
    <t>Pripremno završni radovi</t>
  </si>
  <si>
    <t>SVE UKUPNO:</t>
  </si>
  <si>
    <t>NADZEMNI REZERVOARI I INSTALACIJA T.N.G.</t>
  </si>
  <si>
    <t>Podni slivnik nepropusno zaptivati za T.N.G. u prostoriji gasne kotlarnice</t>
  </si>
  <si>
    <t>Montaža horizontalnog nadzemnog prenosivog rezervoara za skladištenje TNG u svemu prema SRPS.M.Z2.250 Rezervoar je fabrički ofarban i isporučuje se sa dva sedlasta nosača, indikatorom nivoa tečnosti i ugrađenim protovlomnim ventilima na priključcima.</t>
  </si>
  <si>
    <t>Montaža ugaonog ventila sa nepovratnim ventilom.</t>
  </si>
  <si>
    <t>Montaža ugaonog ventila sa manometrom</t>
  </si>
  <si>
    <t>Montaža ugaonog ventila.</t>
  </si>
  <si>
    <t>Montaža elastičnog creva sa navojnim priključcima dužine 3m</t>
  </si>
  <si>
    <t>Montaža sigurnosnog ispusnog ventila</t>
  </si>
  <si>
    <t>Montaža prirubničke kuglaste gasne slavine</t>
  </si>
  <si>
    <t>Montaža slepe prirubnice po SRPS EN 1092-1</t>
  </si>
  <si>
    <t>Montaža prirubničkog kompleta  SRPS EN 1092-1 (vijci, navrtke, zaptivači, podloške za premošćenje)</t>
  </si>
  <si>
    <t>Montaža manometra sa trenutnim manometarskim ventilom, navarnim komadom i potrebnim fitinzima sa atestom domaće akreditovane laboratorije.</t>
  </si>
  <si>
    <t>Montaža bimetalnog termometra sa navarnim komadom i potrebnim fitinzima sa atestom domaće akreditovane laboratorije.</t>
  </si>
  <si>
    <t>2000x1000x1800mm</t>
  </si>
  <si>
    <t xml:space="preserve">TENDER POTREBNOG MATERIJALA, OPREME I RADOVA </t>
  </si>
  <si>
    <t>Investitor:            "HADŽI JANOŠ" DOM ZDRAVLJA, BAČKA TOPOLA</t>
  </si>
  <si>
    <t>Objekat:                 NADZEMNI REZERVOARI I INSTALACIJA T.N.G.</t>
  </si>
  <si>
    <t>Mesto gradnje:     Bačka Topola, Svetog Stefana 1, k.p. 2032, k.o. Bačka Topola - GRAD</t>
  </si>
  <si>
    <t>REKAPITULACIJA TENDERA MAŠINSKIH RADOVA</t>
  </si>
  <si>
    <t>Bačka Topola, Svetog Stefana 1, k.p. 2032, k.o. Bačka Topola - GRAD</t>
  </si>
  <si>
    <t>"Dr HADŽI   JANOŠ" DOM ZDRAVLJA, BAČKA TOPOLA</t>
  </si>
  <si>
    <t>Potpis ponuđača:</t>
  </si>
  <si>
    <t>m.p.</t>
  </si>
  <si>
    <t>Datum:</t>
  </si>
  <si>
    <t>Svega bez Pdv-a</t>
  </si>
  <si>
    <t>Obrazac strukture cene</t>
  </si>
  <si>
    <t>Obrazac 3</t>
  </si>
  <si>
    <t>obrazac 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</si>
</sst>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.00\ &quot;€&quot;;\-#,##0.00\ &quot;€&quot;"/>
    <numFmt numFmtId="166" formatCode="0.0"/>
    <numFmt numFmtId="167" formatCode="#,##0.0"/>
    <numFmt numFmtId="168" formatCode="#,##0.0\ &quot;€&quot;"/>
    <numFmt numFmtId="169" formatCode="#,##0.00\ &quot;€&quot;"/>
    <numFmt numFmtId="170" formatCode="#,##0.00&quot;        &quot;;\-#,##0.00&quot;        &quot;;&quot; -&quot;#&quot;        &quot;;@\ "/>
    <numFmt numFmtId="171" formatCode="#,##0&quot; Din.&quot;;\-#,##0&quot; Din.&quot;"/>
    <numFmt numFmtId="172" formatCode="#,##0.0&quot; €&quot;"/>
    <numFmt numFmtId="173" formatCode="#,##0&quot; €&quot;"/>
    <numFmt numFmtId="174" formatCode="#,##0&quot; kg&quot;"/>
    <numFmt numFmtId="175" formatCode="#,##0.00&quot; €&quot;"/>
    <numFmt numFmtId="176" formatCode="#,##0&quot; €&quot;;\-#,##0&quot; €&quot;"/>
    <numFmt numFmtId="177" formatCode="_-* #,##0.00_D_i_n_-;\-* #,##0.00_D_i_n_-;_-* \-??_D_i_n_-;_-@_-"/>
    <numFmt numFmtId="178" formatCode="#,##0.00&quot; €&quot;;\-#,##0.00&quot; €&quot;"/>
    <numFmt numFmtId="179" formatCode="_-* #,##0.00\ &quot;Din.&quot;_-;\-* #,##0.00\ &quot;Din.&quot;_-;_-* &quot;-&quot;??\ &quot;Din.&quot;_-;_-@_-"/>
    <numFmt numFmtId="180" formatCode="_-* #,##0.00&quot; Din.&quot;_-;\-* #,##0.00&quot; Din.&quot;_-;_-* \-??&quot; Din.&quot;_-;_-@_-"/>
    <numFmt numFmtId="181" formatCode="_-* #,##0.00\ _d_i_n_._-;\-* #,##0.00\ _d_i_n_._-;_-* \-??\ _d_i_n_._-;_-@_-"/>
    <numFmt numFmtId="182" formatCode="#,##0;\-#,##0"/>
    <numFmt numFmtId="183" formatCode="&quot;0,4x0,8x&quot;#,###\m"/>
    <numFmt numFmtId="184" formatCode="_([$€]* #,##0.00_);_([$€]* \(#,##0.00\);_([$€]* \-??_);_(@_)"/>
  </numFmts>
  <fonts count="79">
    <font>
      <sz val="10"/>
      <name val="Helvetica_Lat"/>
      <family val="0"/>
    </font>
    <font>
      <sz val="11"/>
      <color indexed="8"/>
      <name val="Calibri"/>
      <family val="2"/>
    </font>
    <font>
      <u val="single"/>
      <sz val="10"/>
      <color indexed="12"/>
      <name val="Helvetica_Lat"/>
      <family val="0"/>
    </font>
    <font>
      <sz val="10"/>
      <name val="Arial"/>
      <family val="2"/>
    </font>
    <font>
      <sz val="8"/>
      <name val="Helvetica_Lat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8"/>
      <name val="Cambria"/>
      <family val="1"/>
    </font>
    <font>
      <sz val="8"/>
      <color indexed="10"/>
      <name val="Cambria"/>
      <family val="1"/>
    </font>
    <font>
      <sz val="8"/>
      <color indexed="42"/>
      <name val="Cambria"/>
      <family val="1"/>
    </font>
    <font>
      <sz val="8"/>
      <color indexed="12"/>
      <name val="Cambria"/>
      <family val="1"/>
    </font>
    <font>
      <sz val="8"/>
      <color indexed="23"/>
      <name val="Cambria"/>
      <family val="1"/>
    </font>
    <font>
      <vertAlign val="subscript"/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42"/>
      <name val="Cambria"/>
      <family val="1"/>
    </font>
    <font>
      <sz val="10"/>
      <color indexed="12"/>
      <name val="Cambria"/>
      <family val="1"/>
    </font>
    <font>
      <sz val="10"/>
      <color indexed="23"/>
      <name val="Cambria"/>
      <family val="1"/>
    </font>
    <font>
      <sz val="8"/>
      <color indexed="51"/>
      <name val="Cambria"/>
      <family val="1"/>
    </font>
    <font>
      <sz val="8"/>
      <color indexed="48"/>
      <name val="Cambria"/>
      <family val="1"/>
    </font>
    <font>
      <b/>
      <sz val="8"/>
      <name val="Cambria"/>
      <family val="1"/>
    </font>
    <font>
      <sz val="10"/>
      <color indexed="51"/>
      <name val="Cambria"/>
      <family val="1"/>
    </font>
    <font>
      <sz val="8"/>
      <color indexed="8"/>
      <name val="Cambria"/>
      <family val="1"/>
    </font>
    <font>
      <sz val="8"/>
      <color indexed="13"/>
      <name val="Cambria"/>
      <family val="1"/>
    </font>
    <font>
      <b/>
      <sz val="11"/>
      <name val="Cambria"/>
      <family val="1"/>
    </font>
    <font>
      <u val="single"/>
      <sz val="11"/>
      <color indexed="12"/>
      <name val="Cambria"/>
      <family val="1"/>
    </font>
    <font>
      <b/>
      <sz val="12"/>
      <name val="Cambria"/>
      <family val="1"/>
    </font>
    <font>
      <sz val="11"/>
      <color indexed="48"/>
      <name val="Cambria"/>
      <family val="1"/>
    </font>
    <font>
      <sz val="8"/>
      <color indexed="61"/>
      <name val="Cambria"/>
      <family val="1"/>
    </font>
    <font>
      <b/>
      <i/>
      <sz val="8"/>
      <color indexed="10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i/>
      <sz val="12"/>
      <color indexed="61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1"/>
      <name val="Calibri"/>
      <family val="2"/>
    </font>
    <font>
      <sz val="12"/>
      <color indexed="60"/>
      <name val="Calibri"/>
      <family val="2"/>
    </font>
    <font>
      <sz val="10"/>
      <name val="Courier New"/>
      <family val="3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61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YuHelvetica"/>
      <family val="0"/>
    </font>
    <font>
      <b/>
      <sz val="11"/>
      <color indexed="63"/>
      <name val="Calibri"/>
      <family val="2"/>
    </font>
    <font>
      <sz val="10"/>
      <color indexed="30"/>
      <name val="Cambria"/>
      <family val="1"/>
    </font>
    <font>
      <b/>
      <sz val="10.5"/>
      <name val="Cambria"/>
      <family val="1"/>
    </font>
    <font>
      <sz val="10"/>
      <color indexed="9"/>
      <name val="Cambria"/>
      <family val="1"/>
    </font>
  </fonts>
  <fills count="7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</borders>
  <cellStyleXfs count="3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1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1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1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1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3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2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4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8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3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3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17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24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8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3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3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13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16" borderId="0" applyNumberFormat="0" applyBorder="0" applyAlignment="0" applyProtection="0">
      <alignment/>
    </xf>
    <xf numFmtId="0" fontId="1" fillId="32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3" borderId="0" applyNumberFormat="0" applyBorder="0" applyAlignment="0" applyProtection="0">
      <alignment/>
    </xf>
    <xf numFmtId="0" fontId="1" fillId="33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3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1" borderId="0" applyNumberFormat="0" applyBorder="0" applyAlignment="0" applyProtection="0">
      <alignment/>
    </xf>
    <xf numFmtId="0" fontId="1" fillId="3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5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3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3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15" borderId="0" applyNumberFormat="0" applyBorder="0" applyAlignment="0" applyProtection="0">
      <alignment/>
    </xf>
    <xf numFmtId="0" fontId="1" fillId="3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0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1" fillId="24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28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5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17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37" borderId="0" applyNumberFormat="0" applyBorder="0" applyAlignment="0" applyProtection="0">
      <alignment/>
    </xf>
    <xf numFmtId="0" fontId="1" fillId="3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18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5" fillId="6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6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24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1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8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1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2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7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33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3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4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1" borderId="0" applyNumberFormat="0" applyBorder="0" applyAlignment="0" applyProtection="0">
      <alignment/>
    </xf>
    <xf numFmtId="0" fontId="5" fillId="35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52" borderId="0" applyNumberFormat="0" applyBorder="0" applyAlignment="0" applyProtection="0">
      <alignment/>
    </xf>
    <xf numFmtId="0" fontId="5" fillId="52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3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52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3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15" borderId="0" applyNumberFormat="0" applyBorder="0" applyAlignment="0" applyProtection="0">
      <alignment/>
    </xf>
    <xf numFmtId="0" fontId="5" fillId="3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24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28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5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2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1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53" borderId="0" applyNumberFormat="0" applyBorder="0" applyAlignment="0" applyProtection="0">
      <alignment/>
    </xf>
    <xf numFmtId="0" fontId="5" fillId="53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5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14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16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3" borderId="0" applyNumberFormat="0" applyBorder="0" applyAlignment="0" applyProtection="0">
      <alignment/>
    </xf>
    <xf numFmtId="0" fontId="5" fillId="54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5" fillId="2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5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8" borderId="0" applyNumberFormat="0" applyBorder="0" applyAlignment="0" applyProtection="0">
      <alignment/>
    </xf>
    <xf numFmtId="0" fontId="5" fillId="59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5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8" borderId="0" applyNumberFormat="0" applyBorder="0" applyAlignment="0" applyProtection="0">
      <alignment/>
    </xf>
    <xf numFmtId="0" fontId="5" fillId="59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56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57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2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5" fillId="60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4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53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38" borderId="0" applyNumberFormat="0" applyBorder="0" applyAlignment="0" applyProtection="0">
      <alignment/>
    </xf>
    <xf numFmtId="0" fontId="5" fillId="46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5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3" borderId="0" applyNumberFormat="0" applyBorder="0" applyAlignment="0" applyProtection="0">
      <alignment/>
    </xf>
    <xf numFmtId="0" fontId="5" fillId="47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8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53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39" borderId="0" applyNumberFormat="0" applyBorder="0" applyAlignment="0" applyProtection="0">
      <alignment/>
    </xf>
    <xf numFmtId="0" fontId="5" fillId="50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49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51" borderId="0" applyNumberFormat="0" applyBorder="0" applyAlignment="0" applyProtection="0">
      <alignment/>
    </xf>
    <xf numFmtId="0" fontId="5" fillId="62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29" borderId="0" applyNumberFormat="0" applyBorder="0" applyAlignment="0" applyProtection="0">
      <alignment/>
    </xf>
    <xf numFmtId="0" fontId="1" fillId="26" borderId="0" applyNumberFormat="0" applyBorder="0" applyAlignment="0" applyProtection="0">
      <alignment/>
    </xf>
    <xf numFmtId="0" fontId="5" fillId="29" borderId="0" applyNumberFormat="0" applyBorder="0" applyAlignment="0" applyProtection="0">
      <alignment/>
    </xf>
    <xf numFmtId="0" fontId="5" fillId="26" borderId="0" applyNumberFormat="0" applyBorder="0" applyAlignment="0" applyProtection="0">
      <alignment/>
    </xf>
    <xf numFmtId="0" fontId="5" fillId="63" borderId="0" applyNumberFormat="0" applyBorder="0" applyAlignment="0" applyProtection="0">
      <alignment/>
    </xf>
    <xf numFmtId="0" fontId="5" fillId="52" borderId="0" applyNumberFormat="0" applyBorder="0" applyAlignment="0" applyProtection="0">
      <alignment/>
    </xf>
    <xf numFmtId="0" fontId="5" fillId="63" borderId="0" applyNumberFormat="0" applyBorder="0" applyAlignment="0" applyProtection="0">
      <alignment/>
    </xf>
    <xf numFmtId="0" fontId="5" fillId="63" borderId="0" applyNumberFormat="0" applyBorder="0" applyAlignment="0" applyProtection="0">
      <alignment/>
    </xf>
    <xf numFmtId="0" fontId="5" fillId="64" borderId="0" applyNumberFormat="0" applyBorder="0" applyAlignment="0" applyProtection="0">
      <alignment/>
    </xf>
    <xf numFmtId="0" fontId="1" fillId="14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5" fillId="2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40" borderId="0" applyNumberFormat="0" applyBorder="0" applyAlignment="0" applyProtection="0">
      <alignment/>
    </xf>
    <xf numFmtId="0" fontId="5" fillId="65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5" fillId="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7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7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1" borderId="0" applyNumberFormat="0" applyBorder="0" applyAlignment="0" applyProtection="0">
      <alignment/>
    </xf>
    <xf numFmtId="0" fontId="5" fillId="67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5" fillId="66" borderId="0" applyNumberFormat="0" applyBorder="0" applyAlignment="0" applyProtection="0">
      <alignment/>
    </xf>
    <xf numFmtId="0" fontId="41" fillId="68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20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20" borderId="0" applyNumberFormat="0" applyBorder="0" applyAlignment="0" applyProtection="0">
      <alignment/>
    </xf>
    <xf numFmtId="0" fontId="41" fillId="20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1" fillId="15" borderId="0" applyNumberFormat="0" applyBorder="0" applyAlignment="0" applyProtection="0">
      <alignment/>
    </xf>
    <xf numFmtId="0" fontId="42" fillId="3" borderId="1" applyNumberFormat="0" applyAlignment="0" applyProtection="0">
      <alignment/>
    </xf>
    <xf numFmtId="0" fontId="45" fillId="69" borderId="1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4" fillId="9" borderId="1" applyNumberFormat="0" applyAlignment="0" applyProtection="0">
      <alignment/>
    </xf>
    <xf numFmtId="0" fontId="43" fillId="29" borderId="1" applyNumberFormat="0" applyAlignment="0" applyProtection="0">
      <alignment/>
    </xf>
    <xf numFmtId="0" fontId="43" fillId="29" borderId="1" applyNumberFormat="0" applyAlignment="0" applyProtection="0">
      <alignment/>
    </xf>
    <xf numFmtId="0" fontId="43" fillId="26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3" fillId="26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3" applyNumberFormat="0" applyAlignment="0" applyProtection="0">
      <alignment/>
    </xf>
    <xf numFmtId="0" fontId="45" fillId="9" borderId="4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29" borderId="1" applyNumberFormat="0" applyAlignment="0" applyProtection="0">
      <alignment/>
    </xf>
    <xf numFmtId="0" fontId="43" fillId="26" borderId="1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1" applyNumberFormat="0" applyAlignment="0" applyProtection="0">
      <alignment/>
    </xf>
    <xf numFmtId="0" fontId="44" fillId="9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3" applyNumberFormat="0" applyAlignment="0" applyProtection="0">
      <alignment/>
    </xf>
    <xf numFmtId="0" fontId="45" fillId="9" borderId="4" applyNumberFormat="0" applyAlignment="0" applyProtection="0">
      <alignment/>
    </xf>
    <xf numFmtId="0" fontId="43" fillId="9" borderId="2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1" applyNumberFormat="0" applyAlignment="0" applyProtection="0">
      <alignment/>
    </xf>
    <xf numFmtId="0" fontId="45" fillId="9" borderId="3" applyNumberFormat="0" applyAlignment="0" applyProtection="0">
      <alignment/>
    </xf>
    <xf numFmtId="0" fontId="45" fillId="9" borderId="4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43" fillId="9" borderId="2" applyNumberFormat="0" applyAlignment="0" applyProtection="0">
      <alignment/>
    </xf>
    <xf numFmtId="0" fontId="6" fillId="7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71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71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71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71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6" fillId="60" borderId="5" applyNumberFormat="0" applyAlignment="0" applyProtection="0">
      <alignment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9" fillId="0" borderId="7" applyNumberFormat="0" applyFill="0" applyAlignment="0" applyProtection="0">
      <alignment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10" fillId="0" borderId="9" applyNumberFormat="0" applyFill="0" applyAlignment="0" applyProtection="0">
      <alignment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70" fontId="3" fillId="0" borderId="0" applyFill="0" applyBorder="0" applyAlignment="0" applyProtection="0">
      <alignment/>
    </xf>
    <xf numFmtId="164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167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>
      <alignment/>
    </xf>
    <xf numFmtId="176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 applyFill="0" applyBorder="0" applyAlignment="0" applyProtection="0">
      <alignment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42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3" fillId="0" borderId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72" borderId="0">
      <alignment/>
      <protection/>
    </xf>
    <xf numFmtId="0" fontId="0" fillId="0" borderId="0">
      <alignment/>
      <protection/>
    </xf>
    <xf numFmtId="0" fontId="47" fillId="72" borderId="0">
      <alignment/>
      <protection/>
    </xf>
    <xf numFmtId="0" fontId="47" fillId="23" borderId="0">
      <alignment/>
      <protection/>
    </xf>
    <xf numFmtId="0" fontId="0" fillId="0" borderId="0">
      <alignment/>
      <protection/>
    </xf>
    <xf numFmtId="0" fontId="47" fillId="36" borderId="0">
      <alignment/>
      <protection/>
    </xf>
    <xf numFmtId="0" fontId="0" fillId="0" borderId="0">
      <alignment/>
      <protection/>
    </xf>
    <xf numFmtId="0" fontId="47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73" borderId="0">
      <alignment/>
      <protection/>
    </xf>
    <xf numFmtId="0" fontId="0" fillId="0" borderId="0">
      <alignment/>
      <protection/>
    </xf>
    <xf numFmtId="0" fontId="47" fillId="73" borderId="0">
      <alignment/>
      <protection/>
    </xf>
    <xf numFmtId="0" fontId="47" fillId="2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>
      <alignment/>
      <protection/>
    </xf>
    <xf numFmtId="0" fontId="0" fillId="0" borderId="0">
      <alignment/>
      <protection/>
    </xf>
    <xf numFmtId="0" fontId="47" fillId="30" borderId="0">
      <alignment/>
      <protection/>
    </xf>
    <xf numFmtId="0" fontId="47" fillId="29" borderId="0">
      <alignment/>
      <protection/>
    </xf>
    <xf numFmtId="0" fontId="0" fillId="0" borderId="0">
      <alignment/>
      <protection/>
    </xf>
    <xf numFmtId="0" fontId="47" fillId="2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0" borderId="0">
      <alignment/>
      <protection/>
    </xf>
    <xf numFmtId="0" fontId="0" fillId="0" borderId="0">
      <alignment/>
      <protection/>
    </xf>
    <xf numFmtId="0" fontId="47" fillId="10" borderId="0">
      <alignment/>
      <protection/>
    </xf>
    <xf numFmtId="0" fontId="47" fillId="12" borderId="0">
      <alignment/>
      <protection/>
    </xf>
    <xf numFmtId="0" fontId="0" fillId="0" borderId="0">
      <alignment/>
      <protection/>
    </xf>
    <xf numFmtId="0" fontId="47" fillId="16" borderId="0">
      <alignment/>
      <protection/>
    </xf>
    <xf numFmtId="0" fontId="0" fillId="0" borderId="0">
      <alignment/>
      <protection/>
    </xf>
    <xf numFmtId="0" fontId="47" fillId="3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73" borderId="0">
      <alignment/>
      <protection/>
    </xf>
    <xf numFmtId="0" fontId="0" fillId="0" borderId="0">
      <alignment/>
      <protection/>
    </xf>
    <xf numFmtId="0" fontId="47" fillId="73" borderId="0">
      <alignment/>
      <protection/>
    </xf>
    <xf numFmtId="0" fontId="47" fillId="2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0" borderId="0">
      <alignment/>
      <protection/>
    </xf>
    <xf numFmtId="0" fontId="0" fillId="0" borderId="0">
      <alignment/>
      <protection/>
    </xf>
    <xf numFmtId="0" fontId="47" fillId="10" borderId="0">
      <alignment/>
      <protection/>
    </xf>
    <xf numFmtId="0" fontId="47" fillId="12" borderId="0">
      <alignment/>
      <protection/>
    </xf>
    <xf numFmtId="0" fontId="0" fillId="0" borderId="0">
      <alignment/>
      <protection/>
    </xf>
    <xf numFmtId="0" fontId="47" fillId="74" borderId="0">
      <alignment/>
      <protection/>
    </xf>
    <xf numFmtId="0" fontId="0" fillId="0" borderId="0">
      <alignment/>
      <protection/>
    </xf>
    <xf numFmtId="0" fontId="48" fillId="41" borderId="0">
      <alignment/>
      <protection/>
    </xf>
    <xf numFmtId="0" fontId="0" fillId="0" borderId="0">
      <alignment/>
      <protection/>
    </xf>
    <xf numFmtId="0" fontId="48" fillId="16" borderId="0">
      <alignment/>
      <protection/>
    </xf>
    <xf numFmtId="0" fontId="0" fillId="0" borderId="0">
      <alignment/>
      <protection/>
    </xf>
    <xf numFmtId="0" fontId="48" fillId="33" borderId="0">
      <alignment/>
      <protection/>
    </xf>
    <xf numFmtId="0" fontId="0" fillId="0" borderId="0">
      <alignment/>
      <protection/>
    </xf>
    <xf numFmtId="0" fontId="48" fillId="52" borderId="0">
      <alignment/>
      <protection/>
    </xf>
    <xf numFmtId="0" fontId="0" fillId="0" borderId="0">
      <alignment/>
      <protection/>
    </xf>
    <xf numFmtId="0" fontId="48" fillId="40" borderId="0">
      <alignment/>
      <protection/>
    </xf>
    <xf numFmtId="0" fontId="0" fillId="0" borderId="0">
      <alignment/>
      <protection/>
    </xf>
    <xf numFmtId="0" fontId="48" fillId="37" borderId="0">
      <alignment/>
      <protection/>
    </xf>
    <xf numFmtId="0" fontId="0" fillId="0" borderId="0">
      <alignment/>
      <protection/>
    </xf>
    <xf numFmtId="0" fontId="48" fillId="5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61" borderId="0">
      <alignment/>
      <protection/>
    </xf>
    <xf numFmtId="0" fontId="0" fillId="0" borderId="0">
      <alignment/>
      <protection/>
    </xf>
    <xf numFmtId="0" fontId="48" fillId="61" borderId="0">
      <alignment/>
      <protection/>
    </xf>
    <xf numFmtId="0" fontId="48" fillId="67" borderId="0">
      <alignment/>
      <protection/>
    </xf>
    <xf numFmtId="0" fontId="0" fillId="0" borderId="0">
      <alignment/>
      <protection/>
    </xf>
    <xf numFmtId="0" fontId="48" fillId="50" borderId="0">
      <alignment/>
      <protection/>
    </xf>
    <xf numFmtId="0" fontId="0" fillId="0" borderId="0">
      <alignment/>
      <protection/>
    </xf>
    <xf numFmtId="0" fontId="48" fillId="52" borderId="0">
      <alignment/>
      <protection/>
    </xf>
    <xf numFmtId="0" fontId="0" fillId="0" borderId="0">
      <alignment/>
      <protection/>
    </xf>
    <xf numFmtId="0" fontId="48" fillId="4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66" borderId="0">
      <alignment/>
      <protection/>
    </xf>
    <xf numFmtId="0" fontId="0" fillId="0" borderId="0">
      <alignment/>
      <protection/>
    </xf>
    <xf numFmtId="0" fontId="48" fillId="66" borderId="0">
      <alignment/>
      <protection/>
    </xf>
    <xf numFmtId="0" fontId="48" fillId="75" borderId="0">
      <alignment/>
      <protection/>
    </xf>
    <xf numFmtId="0" fontId="0" fillId="0" borderId="0">
      <alignment/>
      <protection/>
    </xf>
    <xf numFmtId="0" fontId="49" fillId="3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1">
      <alignment/>
      <protection/>
    </xf>
    <xf numFmtId="0" fontId="0" fillId="0" borderId="0">
      <alignment/>
      <protection/>
    </xf>
    <xf numFmtId="0" fontId="50" fillId="30" borderId="1">
      <alignment/>
      <protection/>
    </xf>
    <xf numFmtId="0" fontId="50" fillId="29" borderId="4">
      <alignment/>
      <protection/>
    </xf>
    <xf numFmtId="0" fontId="0" fillId="0" borderId="0">
      <alignment/>
      <protection/>
    </xf>
    <xf numFmtId="0" fontId="51" fillId="60" borderId="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1">
      <alignment/>
      <protection/>
    </xf>
    <xf numFmtId="0" fontId="55" fillId="0" borderId="1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12">
      <alignment/>
      <protection/>
    </xf>
    <xf numFmtId="0" fontId="56" fillId="0" borderId="1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13">
      <alignment/>
      <protection/>
    </xf>
    <xf numFmtId="0" fontId="57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8" borderId="1">
      <alignment/>
      <protection/>
    </xf>
    <xf numFmtId="0" fontId="0" fillId="0" borderId="0">
      <alignment/>
      <protection/>
    </xf>
    <xf numFmtId="0" fontId="58" fillId="28" borderId="1">
      <alignment/>
      <protection/>
    </xf>
    <xf numFmtId="0" fontId="58" fillId="28" borderId="4">
      <alignment/>
      <protection/>
    </xf>
    <xf numFmtId="0" fontId="0" fillId="0" borderId="0">
      <alignment/>
      <protection/>
    </xf>
    <xf numFmtId="0" fontId="59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1" borderId="0">
      <alignment/>
      <protection/>
    </xf>
    <xf numFmtId="0" fontId="0" fillId="0" borderId="0">
      <alignment/>
      <protection/>
    </xf>
    <xf numFmtId="0" fontId="60" fillId="31" borderId="0">
      <alignment/>
      <protection/>
    </xf>
    <xf numFmtId="0" fontId="60" fillId="34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2" fontId="61" fillId="0" borderId="0">
      <alignment/>
      <protection locked="0"/>
    </xf>
    <xf numFmtId="0" fontId="0" fillId="0" borderId="0">
      <alignment/>
      <protection/>
    </xf>
    <xf numFmtId="0" fontId="3" fillId="18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0" borderId="16">
      <alignment/>
      <protection/>
    </xf>
    <xf numFmtId="0" fontId="0" fillId="0" borderId="0">
      <alignment/>
      <protection/>
    </xf>
    <xf numFmtId="0" fontId="62" fillId="30" borderId="16">
      <alignment/>
      <protection/>
    </xf>
    <xf numFmtId="0" fontId="62" fillId="29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17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8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9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9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2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21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7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7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12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22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9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9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23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3" fillId="0" borderId="0">
      <alignment/>
      <protection/>
    </xf>
    <xf numFmtId="0" fontId="42" fillId="32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4" borderId="4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4" borderId="4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4" borderId="4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4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5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5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5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5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2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1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15" applyNumberFormat="0" applyFon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8" borderId="15" applyNumberFormat="0" applyAlignment="0" applyProtection="0">
      <alignment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8" borderId="15" applyNumberFormat="0" applyAlignment="0" applyProtection="0">
      <alignment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8" borderId="15" applyNumberFormat="0" applyAlignment="0" applyProtection="0">
      <alignment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0" fillId="4" borderId="15" applyNumberFormat="0" applyAlignment="0" applyProtection="0">
      <alignment/>
    </xf>
    <xf numFmtId="0" fontId="0" fillId="0" borderId="0">
      <alignment/>
      <protection/>
    </xf>
    <xf numFmtId="0" fontId="75" fillId="69" borderId="16" applyNumberFormat="0" applyAlignment="0" applyProtection="0">
      <alignment/>
    </xf>
    <xf numFmtId="0" fontId="0" fillId="0" borderId="0">
      <alignment/>
      <protection/>
    </xf>
    <xf numFmtId="0" fontId="75" fillId="9" borderId="16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5" fillId="9" borderId="16" applyNumberFormat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5" fillId="9" borderId="16" applyNumberFormat="0" applyAlignment="0" applyProtection="0">
      <alignment/>
    </xf>
    <xf numFmtId="0" fontId="0" fillId="0" borderId="0">
      <alignment/>
      <protection/>
    </xf>
    <xf numFmtId="0" fontId="75" fillId="9" borderId="16" applyNumberFormat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3" fillId="0" borderId="0" applyFill="0" applyBorder="0" applyAlignment="0" applyProtection="0">
      <alignment/>
    </xf>
    <xf numFmtId="9" fontId="3" fillId="0" borderId="0" applyFill="0" applyBorder="0" applyAlignment="0" applyProtection="0">
      <alignment/>
    </xf>
    <xf numFmtId="0" fontId="3" fillId="0" borderId="0">
      <alignment/>
      <protection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4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11" fillId="0" borderId="26" applyNumberFormat="0" applyFill="0" applyAlignment="0" applyProtection="0">
      <alignment/>
    </xf>
    <xf numFmtId="0" fontId="11" fillId="0" borderId="27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11" fillId="0" borderId="27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11" fillId="0" borderId="29" applyNumberFormat="0" applyFill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11" fillId="0" borderId="28" applyNumberFormat="0" applyFill="0" applyAlignment="0" applyProtection="0">
      <alignment/>
    </xf>
    <xf numFmtId="0" fontId="0" fillId="0" borderId="0">
      <alignment/>
      <protection/>
    </xf>
    <xf numFmtId="0" fontId="7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72" fillId="0" borderId="0" applyNumberFormat="0" applyFill="0" applyBorder="0" applyAlignment="0" applyProtection="0">
      <alignment/>
    </xf>
    <xf numFmtId="0" fontId="0" fillId="0" borderId="0">
      <alignment/>
      <protection/>
    </xf>
  </cellStyleXfs>
  <cellXfs count="595">
    <xf numFmtId="0" fontId="0" fillId="0" borderId="0" xfId="0" applyAlignment="1">
      <alignment/>
    </xf>
    <xf numFmtId="0" fontId="21" fillId="0" borderId="0" xfId="3765" applyFont="1" applyFill="1">
      <alignment/>
      <protection/>
    </xf>
    <xf numFmtId="0" fontId="21" fillId="0" borderId="0" xfId="3765" applyFont="1" applyFill="1" applyBorder="1">
      <alignment/>
      <protection/>
    </xf>
    <xf numFmtId="3" fontId="12" fillId="0" borderId="0" xfId="3765" applyNumberFormat="1" applyFont="1" applyFill="1" applyBorder="1">
      <alignment/>
      <protection/>
    </xf>
    <xf numFmtId="0" fontId="22" fillId="0" borderId="0" xfId="3765" applyFont="1" applyFill="1" applyAlignment="1">
      <alignment vertical="top"/>
      <protection/>
    </xf>
    <xf numFmtId="0" fontId="21" fillId="0" borderId="0" xfId="3765" applyFont="1" applyFill="1" applyAlignment="1">
      <alignment horizontal="justify" vertical="top"/>
      <protection/>
    </xf>
    <xf numFmtId="0" fontId="21" fillId="0" borderId="0" xfId="3765" applyFont="1" applyFill="1" applyAlignment="1">
      <alignment horizontal="center"/>
      <protection/>
    </xf>
    <xf numFmtId="3" fontId="21" fillId="0" borderId="0" xfId="3765" applyNumberFormat="1" applyFont="1" applyFill="1">
      <alignment/>
      <protection/>
    </xf>
    <xf numFmtId="166" fontId="21" fillId="0" borderId="0" xfId="3765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49" fontId="23" fillId="0" borderId="0" xfId="3765" applyNumberFormat="1" applyFont="1" applyFill="1" applyBorder="1" applyAlignment="1">
      <alignment horizontal="left" vertical="center" wrapText="1"/>
      <protection/>
    </xf>
    <xf numFmtId="0" fontId="20" fillId="0" borderId="0" xfId="3765" applyFont="1" applyFill="1" applyBorder="1">
      <alignment/>
      <protection/>
    </xf>
    <xf numFmtId="49" fontId="20" fillId="0" borderId="0" xfId="3765" applyNumberFormat="1" applyFont="1" applyFill="1" applyBorder="1">
      <alignment/>
      <protection/>
    </xf>
    <xf numFmtId="0" fontId="20" fillId="0" borderId="0" xfId="3765" applyFont="1" applyFill="1">
      <alignment/>
      <protection/>
    </xf>
    <xf numFmtId="3" fontId="20" fillId="0" borderId="0" xfId="3765" applyNumberFormat="1" applyFont="1" applyFill="1" applyBorder="1">
      <alignment/>
      <protection/>
    </xf>
    <xf numFmtId="166" fontId="12" fillId="0" borderId="0" xfId="3765" applyNumberFormat="1" applyFont="1" applyFill="1">
      <alignment/>
      <protection/>
    </xf>
    <xf numFmtId="0" fontId="12" fillId="0" borderId="0" xfId="3765" applyFont="1" applyFill="1">
      <alignment/>
      <protection/>
    </xf>
    <xf numFmtId="0" fontId="13" fillId="0" borderId="0" xfId="3765" applyFont="1" applyFill="1">
      <alignment/>
      <protection/>
    </xf>
    <xf numFmtId="3" fontId="12" fillId="0" borderId="0" xfId="3765" applyNumberFormat="1" applyFont="1" applyFill="1" applyBorder="1" applyAlignment="1">
      <alignment horizontal="center" vertical="top"/>
      <protection/>
    </xf>
    <xf numFmtId="172" fontId="14" fillId="0" borderId="0" xfId="3765" applyNumberFormat="1" applyFont="1" applyFill="1" applyAlignment="1">
      <alignment/>
      <protection/>
    </xf>
    <xf numFmtId="3" fontId="14" fillId="0" borderId="0" xfId="3765" applyNumberFormat="1" applyFont="1" applyFill="1" applyAlignment="1">
      <alignment/>
      <protection/>
    </xf>
    <xf numFmtId="167" fontId="15" fillId="0" borderId="0" xfId="3765" applyNumberFormat="1" applyFont="1" applyFill="1" applyAlignment="1">
      <alignment/>
      <protection/>
    </xf>
    <xf numFmtId="167" fontId="16" fillId="0" borderId="0" xfId="3765" applyNumberFormat="1" applyFont="1" applyFill="1" applyAlignment="1">
      <alignment/>
      <protection/>
    </xf>
    <xf numFmtId="3" fontId="16" fillId="0" borderId="0" xfId="3765" applyNumberFormat="1" applyFont="1" applyFill="1">
      <alignment/>
      <protection/>
    </xf>
    <xf numFmtId="3" fontId="17" fillId="0" borderId="0" xfId="3765" applyNumberFormat="1" applyFont="1" applyFill="1" applyAlignment="1">
      <alignment/>
      <protection/>
    </xf>
    <xf numFmtId="3" fontId="12" fillId="0" borderId="0" xfId="3765" applyNumberFormat="1" applyFont="1" applyFill="1" applyBorder="1" applyAlignment="1">
      <alignment horizontal="justify" vertical="top" wrapText="1"/>
      <protection/>
    </xf>
    <xf numFmtId="0" fontId="12" fillId="0" borderId="0" xfId="3765" applyFont="1" applyFill="1" applyBorder="1" applyAlignment="1">
      <alignment horizontal="justify" vertical="center" wrapText="1"/>
      <protection/>
    </xf>
    <xf numFmtId="0" fontId="12" fillId="0" borderId="0" xfId="3765" applyFont="1" applyFill="1" applyBorder="1" applyAlignment="1">
      <alignment horizontal="center" vertical="center"/>
      <protection/>
    </xf>
    <xf numFmtId="1" fontId="24" fillId="0" borderId="0" xfId="3765" applyNumberFormat="1" applyFont="1" applyFill="1" applyBorder="1" applyAlignment="1">
      <alignment horizontal="center" vertical="center"/>
      <protection/>
    </xf>
    <xf numFmtId="3" fontId="12" fillId="0" borderId="0" xfId="3765" applyNumberFormat="1" applyFont="1" applyFill="1" applyBorder="1" applyAlignment="1">
      <alignment vertical="center"/>
      <protection/>
    </xf>
    <xf numFmtId="3" fontId="12" fillId="0" borderId="30" xfId="3765" applyNumberFormat="1" applyFont="1" applyFill="1" applyBorder="1" applyAlignment="1">
      <alignment vertical="center"/>
      <protection/>
    </xf>
    <xf numFmtId="1" fontId="12" fillId="0" borderId="0" xfId="3765" applyNumberFormat="1" applyFont="1" applyFill="1" applyBorder="1" applyAlignment="1">
      <alignment horizontal="center" vertical="center"/>
      <protection/>
    </xf>
    <xf numFmtId="9" fontId="24" fillId="0" borderId="0" xfId="3823" applyFont="1" applyFill="1" applyAlignment="1">
      <alignment/>
    </xf>
    <xf numFmtId="4" fontId="23" fillId="0" borderId="0" xfId="0" applyNumberFormat="1" applyFont="1" applyFill="1" applyBorder="1" applyAlignment="1">
      <alignment horizontal="right"/>
    </xf>
    <xf numFmtId="172" fontId="14" fillId="0" borderId="0" xfId="3765" applyNumberFormat="1" applyFont="1" applyFill="1">
      <alignment/>
      <protection/>
    </xf>
    <xf numFmtId="3" fontId="14" fillId="0" borderId="0" xfId="3765" applyNumberFormat="1" applyFont="1" applyFill="1">
      <alignment/>
      <protection/>
    </xf>
    <xf numFmtId="3" fontId="12" fillId="0" borderId="31" xfId="3765" applyNumberFormat="1" applyFont="1" applyFill="1" applyBorder="1" applyAlignment="1">
      <alignment vertical="center"/>
      <protection/>
    </xf>
    <xf numFmtId="172" fontId="25" fillId="0" borderId="0" xfId="3765" applyNumberFormat="1" applyFont="1" applyFill="1">
      <alignment/>
      <protection/>
    </xf>
    <xf numFmtId="3" fontId="24" fillId="0" borderId="0" xfId="3765" applyNumberFormat="1" applyFont="1" applyFill="1">
      <alignment/>
      <protection/>
    </xf>
    <xf numFmtId="167" fontId="26" fillId="0" borderId="0" xfId="3765" applyNumberFormat="1" applyFont="1" applyFill="1">
      <alignment/>
      <protection/>
    </xf>
    <xf numFmtId="167" fontId="27" fillId="0" borderId="0" xfId="3765" applyNumberFormat="1" applyFont="1" applyFill="1">
      <alignment/>
      <protection/>
    </xf>
    <xf numFmtId="3" fontId="27" fillId="0" borderId="0" xfId="3765" applyNumberFormat="1" applyFont="1" applyFill="1">
      <alignment/>
      <protection/>
    </xf>
    <xf numFmtId="3" fontId="28" fillId="0" borderId="0" xfId="3765" applyNumberFormat="1" applyFont="1" applyFill="1">
      <alignment/>
      <protection/>
    </xf>
    <xf numFmtId="0" fontId="13" fillId="0" borderId="0" xfId="0" applyFont="1" applyFill="1" applyAlignment="1">
      <alignment horizontal="right"/>
    </xf>
    <xf numFmtId="0" fontId="13" fillId="0" borderId="0" xfId="3765" applyFont="1" applyFill="1" applyAlignment="1">
      <alignment horizontal="right"/>
      <protection/>
    </xf>
    <xf numFmtId="172" fontId="29" fillId="0" borderId="0" xfId="3765" applyNumberFormat="1" applyFont="1" applyFill="1" applyAlignment="1">
      <alignment/>
      <protection/>
    </xf>
    <xf numFmtId="3" fontId="29" fillId="0" borderId="0" xfId="3765" applyNumberFormat="1" applyFont="1" applyFill="1" applyAlignment="1">
      <alignment/>
      <protection/>
    </xf>
    <xf numFmtId="167" fontId="29" fillId="0" borderId="0" xfId="3765" applyNumberFormat="1" applyFont="1" applyFill="1" applyAlignment="1">
      <alignment/>
      <protection/>
    </xf>
    <xf numFmtId="3" fontId="29" fillId="0" borderId="0" xfId="3765" applyNumberFormat="1" applyFont="1" applyFill="1">
      <alignment/>
      <protection/>
    </xf>
    <xf numFmtId="172" fontId="29" fillId="0" borderId="0" xfId="3765" applyNumberFormat="1" applyFont="1" applyFill="1">
      <alignment/>
      <protection/>
    </xf>
    <xf numFmtId="174" fontId="13" fillId="0" borderId="0" xfId="3765" applyNumberFormat="1" applyFont="1" applyFill="1" applyBorder="1">
      <alignment/>
      <protection/>
    </xf>
    <xf numFmtId="167" fontId="29" fillId="0" borderId="32" xfId="3767" applyNumberFormat="1" applyFont="1" applyFill="1" applyBorder="1">
      <alignment/>
      <protection/>
    </xf>
    <xf numFmtId="166" fontId="29" fillId="0" borderId="32" xfId="0" applyNumberFormat="1" applyFont="1" applyFill="1" applyBorder="1" applyAlignment="1">
      <alignment/>
    </xf>
    <xf numFmtId="2" fontId="30" fillId="0" borderId="32" xfId="3439" applyNumberFormat="1" applyFont="1" applyFill="1" applyBorder="1" applyAlignment="1">
      <alignment horizontal="right"/>
      <protection/>
    </xf>
    <xf numFmtId="167" fontId="30" fillId="0" borderId="33" xfId="3767" applyNumberFormat="1" applyFont="1" applyFill="1" applyBorder="1" applyAlignment="1">
      <alignment horizontal="right"/>
      <protection/>
    </xf>
    <xf numFmtId="166" fontId="30" fillId="0" borderId="32" xfId="3439" applyNumberFormat="1" applyFont="1" applyFill="1" applyBorder="1" applyAlignment="1">
      <alignment horizontal="right"/>
      <protection/>
    </xf>
    <xf numFmtId="0" fontId="12" fillId="0" borderId="0" xfId="3767" applyFont="1" applyFill="1" applyBorder="1" applyAlignment="1">
      <alignment horizontal="center" vertical="center"/>
      <protection/>
    </xf>
    <xf numFmtId="167" fontId="29" fillId="0" borderId="0" xfId="3765" applyNumberFormat="1" applyFont="1" applyFill="1">
      <alignment/>
      <protection/>
    </xf>
    <xf numFmtId="173" fontId="29" fillId="0" borderId="0" xfId="3765" applyNumberFormat="1" applyFont="1" applyFill="1">
      <alignment/>
      <protection/>
    </xf>
    <xf numFmtId="167" fontId="29" fillId="0" borderId="32" xfId="3767" applyNumberFormat="1" applyFont="1" applyFill="1" applyBorder="1" applyAlignment="1">
      <alignment horizontal="right"/>
      <protection/>
    </xf>
    <xf numFmtId="2" fontId="30" fillId="0" borderId="0" xfId="3764" applyNumberFormat="1" applyFont="1" applyFill="1" applyBorder="1" applyAlignment="1">
      <alignment horizontal="right"/>
      <protection/>
    </xf>
    <xf numFmtId="0" fontId="12" fillId="0" borderId="0" xfId="3767" applyFont="1" applyFill="1">
      <alignment/>
      <protection/>
    </xf>
    <xf numFmtId="166" fontId="13" fillId="0" borderId="0" xfId="0" applyNumberFormat="1" applyFont="1" applyFill="1" applyBorder="1" applyAlignment="1">
      <alignment/>
    </xf>
    <xf numFmtId="167" fontId="29" fillId="0" borderId="32" xfId="3769" applyNumberFormat="1" applyFont="1" applyFill="1" applyBorder="1">
      <alignment/>
      <protection/>
    </xf>
    <xf numFmtId="0" fontId="13" fillId="0" borderId="0" xfId="0" applyFont="1" applyFill="1" applyAlignment="1">
      <alignment/>
    </xf>
    <xf numFmtId="2" fontId="31" fillId="0" borderId="0" xfId="3765" applyNumberFormat="1" applyFont="1" applyFill="1">
      <alignment/>
      <protection/>
    </xf>
    <xf numFmtId="172" fontId="15" fillId="0" borderId="0" xfId="3765" applyNumberFormat="1" applyFont="1" applyFill="1">
      <alignment/>
      <protection/>
    </xf>
    <xf numFmtId="167" fontId="15" fillId="0" borderId="0" xfId="3765" applyNumberFormat="1" applyFont="1" applyFill="1">
      <alignment/>
      <protection/>
    </xf>
    <xf numFmtId="3" fontId="17" fillId="0" borderId="0" xfId="3765" applyNumberFormat="1" applyFont="1" applyFill="1">
      <alignment/>
      <protection/>
    </xf>
    <xf numFmtId="2" fontId="13" fillId="0" borderId="0" xfId="0" applyNumberFormat="1" applyFont="1" applyFill="1" applyAlignment="1">
      <alignment/>
    </xf>
    <xf numFmtId="9" fontId="32" fillId="0" borderId="0" xfId="3823" applyFont="1" applyFill="1" applyAlignment="1">
      <alignment/>
    </xf>
    <xf numFmtId="172" fontId="13" fillId="0" borderId="0" xfId="3765" applyNumberFormat="1" applyFont="1" applyFill="1">
      <alignment/>
      <protection/>
    </xf>
    <xf numFmtId="166" fontId="13" fillId="0" borderId="0" xfId="0" applyNumberFormat="1" applyFont="1" applyFill="1" applyAlignment="1">
      <alignment/>
    </xf>
    <xf numFmtId="167" fontId="13" fillId="0" borderId="0" xfId="3767" applyNumberFormat="1" applyFont="1" applyFill="1" applyBorder="1">
      <alignment/>
      <protection/>
    </xf>
    <xf numFmtId="0" fontId="12" fillId="0" borderId="34" xfId="3765" applyFont="1" applyFill="1" applyBorder="1" applyAlignment="1">
      <alignment horizontal="justify" vertical="center" wrapText="1"/>
      <protection/>
    </xf>
    <xf numFmtId="0" fontId="12" fillId="0" borderId="34" xfId="3765" applyFont="1" applyFill="1" applyBorder="1" applyAlignment="1">
      <alignment horizontal="center" vertical="center"/>
      <protection/>
    </xf>
    <xf numFmtId="1" fontId="12" fillId="0" borderId="34" xfId="3765" applyNumberFormat="1" applyFont="1" applyFill="1" applyBorder="1" applyAlignment="1">
      <alignment horizontal="center" vertical="center"/>
      <protection/>
    </xf>
    <xf numFmtId="3" fontId="12" fillId="0" borderId="34" xfId="3765" applyNumberFormat="1" applyFont="1" applyFill="1" applyBorder="1" applyAlignment="1">
      <alignment vertical="center"/>
      <protection/>
    </xf>
    <xf numFmtId="3" fontId="12" fillId="0" borderId="35" xfId="3765" applyNumberFormat="1" applyFont="1" applyFill="1" applyBorder="1" applyAlignment="1">
      <alignment vertical="center"/>
      <protection/>
    </xf>
    <xf numFmtId="167" fontId="13" fillId="0" borderId="0" xfId="3769" applyNumberFormat="1" applyFont="1" applyFill="1" applyBorder="1">
      <alignment/>
      <protection/>
    </xf>
    <xf numFmtId="0" fontId="13" fillId="0" borderId="0" xfId="3767" applyFont="1" applyFill="1">
      <alignment/>
      <protection/>
    </xf>
    <xf numFmtId="0" fontId="12" fillId="0" borderId="0" xfId="3765" applyFont="1" applyFill="1" applyBorder="1" applyAlignment="1">
      <alignment horizontal="justify" vertical="top" wrapText="1"/>
      <protection/>
    </xf>
    <xf numFmtId="168" fontId="14" fillId="0" borderId="0" xfId="3765" applyNumberFormat="1" applyFont="1" applyFill="1">
      <alignment/>
      <protection/>
    </xf>
    <xf numFmtId="167" fontId="16" fillId="0" borderId="0" xfId="3765" applyNumberFormat="1" applyFont="1" applyFill="1">
      <alignment/>
      <protection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34" xfId="3765" applyFont="1" applyFill="1" applyBorder="1" applyAlignment="1">
      <alignment horizontal="justify" vertical="top" wrapText="1"/>
      <protection/>
    </xf>
    <xf numFmtId="0" fontId="12" fillId="0" borderId="34" xfId="3765" applyFont="1" applyFill="1" applyBorder="1" applyAlignment="1">
      <alignment horizontal="center"/>
      <protection/>
    </xf>
    <xf numFmtId="1" fontId="24" fillId="0" borderId="34" xfId="3765" applyNumberFormat="1" applyFont="1" applyFill="1" applyBorder="1" applyAlignment="1">
      <alignment horizontal="center"/>
      <protection/>
    </xf>
    <xf numFmtId="3" fontId="12" fillId="0" borderId="34" xfId="3765" applyNumberFormat="1" applyFont="1" applyFill="1" applyBorder="1">
      <alignment/>
      <protection/>
    </xf>
    <xf numFmtId="3" fontId="12" fillId="0" borderId="35" xfId="3765" applyNumberFormat="1" applyFont="1" applyFill="1" applyBorder="1">
      <alignment/>
      <protection/>
    </xf>
    <xf numFmtId="168" fontId="15" fillId="0" borderId="0" xfId="3765" applyNumberFormat="1" applyFont="1" applyFill="1">
      <alignment/>
      <protection/>
    </xf>
    <xf numFmtId="1" fontId="24" fillId="0" borderId="34" xfId="3765" applyNumberFormat="1" applyFont="1" applyFill="1" applyBorder="1" applyAlignment="1">
      <alignment horizontal="center" vertical="center"/>
      <protection/>
    </xf>
    <xf numFmtId="49" fontId="24" fillId="0" borderId="0" xfId="3765" applyNumberFormat="1" applyFont="1" applyFill="1" applyBorder="1" applyAlignment="1">
      <alignment horizontal="center" vertical="top"/>
      <protection/>
    </xf>
    <xf numFmtId="0" fontId="20" fillId="0" borderId="0" xfId="3765" applyFont="1" applyFill="1" applyBorder="1" applyAlignment="1">
      <alignment horizontal="justify" vertical="top"/>
      <protection/>
    </xf>
    <xf numFmtId="0" fontId="12" fillId="0" borderId="0" xfId="3765" applyFont="1" applyFill="1" applyBorder="1" applyAlignment="1">
      <alignment horizontal="center"/>
      <protection/>
    </xf>
    <xf numFmtId="1" fontId="12" fillId="0" borderId="0" xfId="3765" applyNumberFormat="1" applyFont="1" applyFill="1" applyBorder="1" applyAlignment="1">
      <alignment horizontal="center"/>
      <protection/>
    </xf>
    <xf numFmtId="3" fontId="20" fillId="0" borderId="0" xfId="0" applyNumberFormat="1" applyFont="1" applyFill="1" applyBorder="1" applyAlignment="1">
      <alignment horizontal="right"/>
    </xf>
    <xf numFmtId="3" fontId="20" fillId="0" borderId="0" xfId="3765" applyNumberFormat="1" applyFont="1" applyFill="1" applyBorder="1" applyAlignment="1">
      <alignment horizontal="right"/>
      <protection/>
    </xf>
    <xf numFmtId="166" fontId="24" fillId="0" borderId="0" xfId="3765" applyNumberFormat="1" applyFont="1" applyFill="1">
      <alignment/>
      <protection/>
    </xf>
    <xf numFmtId="0" fontId="12" fillId="0" borderId="0" xfId="3765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3765" applyFont="1" applyFill="1" applyBorder="1" applyAlignment="1">
      <alignment horizontal="justify" vertical="top"/>
      <protection/>
    </xf>
    <xf numFmtId="0" fontId="13" fillId="0" borderId="0" xfId="3765" applyFont="1" applyFill="1" applyBorder="1" applyAlignment="1">
      <alignment horizontal="right" vertical="top"/>
      <protection/>
    </xf>
    <xf numFmtId="1" fontId="13" fillId="0" borderId="0" xfId="3765" applyNumberFormat="1" applyFont="1" applyFill="1" applyBorder="1" applyAlignment="1">
      <alignment horizontal="right" vertical="top"/>
      <protection/>
    </xf>
    <xf numFmtId="3" fontId="13" fillId="0" borderId="0" xfId="3765" applyNumberFormat="1" applyFont="1" applyFill="1" applyBorder="1" applyAlignment="1">
      <alignment horizontal="right" vertical="top"/>
      <protection/>
    </xf>
    <xf numFmtId="0" fontId="13" fillId="0" borderId="0" xfId="3765" applyFont="1" applyFill="1" applyAlignment="1">
      <alignment horizontal="center"/>
      <protection/>
    </xf>
    <xf numFmtId="3" fontId="16" fillId="0" borderId="0" xfId="3765" applyNumberFormat="1" applyFont="1" applyFill="1" applyAlignment="1">
      <alignment/>
      <protection/>
    </xf>
    <xf numFmtId="0" fontId="33" fillId="0" borderId="0" xfId="0" applyFont="1" applyFill="1" applyBorder="1" applyAlignment="1">
      <alignment/>
    </xf>
    <xf numFmtId="49" fontId="20" fillId="0" borderId="0" xfId="3765" applyNumberFormat="1" applyFont="1" applyFill="1" applyBorder="1" applyAlignment="1">
      <alignment horizontal="left"/>
      <protection/>
    </xf>
    <xf numFmtId="168" fontId="13" fillId="0" borderId="0" xfId="3765" applyNumberFormat="1" applyFont="1" applyFill="1" applyAlignment="1">
      <alignment/>
      <protection/>
    </xf>
    <xf numFmtId="3" fontId="13" fillId="0" borderId="0" xfId="3765" applyNumberFormat="1" applyFont="1" applyFill="1" applyAlignment="1">
      <alignment/>
      <protection/>
    </xf>
    <xf numFmtId="167" fontId="13" fillId="0" borderId="0" xfId="3765" applyNumberFormat="1" applyFont="1" applyFill="1" applyAlignment="1">
      <alignment/>
      <protection/>
    </xf>
    <xf numFmtId="3" fontId="13" fillId="0" borderId="0" xfId="3765" applyNumberFormat="1" applyFont="1" applyFill="1">
      <alignment/>
      <protection/>
    </xf>
    <xf numFmtId="9" fontId="12" fillId="0" borderId="0" xfId="3823" applyFont="1" applyFill="1" applyAlignment="1">
      <alignment/>
    </xf>
    <xf numFmtId="49" fontId="20" fillId="0" borderId="0" xfId="3765" applyNumberFormat="1" applyFont="1" applyFill="1" applyBorder="1" applyAlignment="1">
      <alignment horizontal="left" vertical="top" wrapText="1"/>
      <protection/>
    </xf>
    <xf numFmtId="168" fontId="14" fillId="0" borderId="0" xfId="3765" applyNumberFormat="1" applyFont="1" applyFill="1" applyAlignment="1">
      <alignment/>
      <protection/>
    </xf>
    <xf numFmtId="168" fontId="25" fillId="0" borderId="0" xfId="3765" applyNumberFormat="1" applyFont="1" applyFill="1">
      <alignment/>
      <protection/>
    </xf>
    <xf numFmtId="1" fontId="12" fillId="0" borderId="34" xfId="3765" applyNumberFormat="1" applyFont="1" applyFill="1" applyBorder="1" applyAlignment="1">
      <alignment horizontal="center"/>
      <protection/>
    </xf>
    <xf numFmtId="168" fontId="13" fillId="0" borderId="0" xfId="3765" applyNumberFormat="1" applyFont="1" applyFill="1">
      <alignment/>
      <protection/>
    </xf>
    <xf numFmtId="3" fontId="12" fillId="0" borderId="31" xfId="3765" applyNumberFormat="1" applyFont="1" applyFill="1" applyBorder="1">
      <alignment/>
      <protection/>
    </xf>
    <xf numFmtId="1" fontId="24" fillId="0" borderId="0" xfId="3765" applyNumberFormat="1" applyFont="1" applyFill="1" applyBorder="1" applyAlignment="1">
      <alignment horizontal="center"/>
      <protection/>
    </xf>
    <xf numFmtId="0" fontId="12" fillId="0" borderId="0" xfId="3765" applyFont="1" applyFill="1" applyBorder="1" applyAlignment="1">
      <alignment horizontal="justify" vertical="top"/>
      <protection/>
    </xf>
    <xf numFmtId="0" fontId="12" fillId="0" borderId="34" xfId="3765" applyFont="1" applyFill="1" applyBorder="1" applyAlignment="1">
      <alignment horizontal="justify" vertical="top"/>
      <protection/>
    </xf>
    <xf numFmtId="166" fontId="12" fillId="0" borderId="0" xfId="3765" applyNumberFormat="1" applyFont="1" applyFill="1" applyBorder="1" applyAlignment="1">
      <alignment horizontal="center"/>
      <protection/>
    </xf>
    <xf numFmtId="166" fontId="12" fillId="0" borderId="34" xfId="3765" applyNumberFormat="1" applyFont="1" applyFill="1" applyBorder="1" applyAlignment="1">
      <alignment horizontal="center"/>
      <protection/>
    </xf>
    <xf numFmtId="3" fontId="12" fillId="0" borderId="0" xfId="3765" applyNumberFormat="1" applyFont="1" applyFill="1" applyBorder="1" applyAlignment="1">
      <alignment horizontal="right"/>
      <protection/>
    </xf>
    <xf numFmtId="0" fontId="24" fillId="0" borderId="0" xfId="3765" applyFont="1" applyFill="1" applyBorder="1" applyAlignment="1">
      <alignment horizontal="center"/>
      <protection/>
    </xf>
    <xf numFmtId="3" fontId="12" fillId="0" borderId="31" xfId="3765" applyNumberFormat="1" applyFont="1" applyFill="1" applyBorder="1" applyAlignment="1">
      <alignment horizontal="right"/>
      <protection/>
    </xf>
    <xf numFmtId="0" fontId="24" fillId="0" borderId="34" xfId="3765" applyFont="1" applyFill="1" applyBorder="1" applyAlignment="1">
      <alignment horizontal="center"/>
      <protection/>
    </xf>
    <xf numFmtId="3" fontId="12" fillId="0" borderId="34" xfId="3765" applyNumberFormat="1" applyFont="1" applyFill="1" applyBorder="1" applyAlignment="1">
      <alignment horizontal="right"/>
      <protection/>
    </xf>
    <xf numFmtId="3" fontId="12" fillId="0" borderId="35" xfId="3765" applyNumberFormat="1" applyFont="1" applyFill="1" applyBorder="1" applyAlignment="1">
      <alignment horizontal="right"/>
      <protection/>
    </xf>
    <xf numFmtId="0" fontId="24" fillId="0" borderId="0" xfId="3765" applyFont="1" applyFill="1" applyBorder="1" applyAlignment="1">
      <alignment vertical="top"/>
      <protection/>
    </xf>
    <xf numFmtId="166" fontId="12" fillId="0" borderId="0" xfId="3765" applyNumberFormat="1" applyFont="1" applyFill="1" applyBorder="1">
      <alignment/>
      <protection/>
    </xf>
    <xf numFmtId="49" fontId="20" fillId="0" borderId="34" xfId="3765" applyNumberFormat="1" applyFont="1" applyFill="1" applyBorder="1" applyAlignment="1">
      <alignment vertical="top" wrapText="1"/>
      <protection/>
    </xf>
    <xf numFmtId="49" fontId="12" fillId="0" borderId="0" xfId="3765" applyNumberFormat="1" applyFont="1" applyFill="1" applyBorder="1" applyAlignment="1">
      <alignment horizontal="left" vertical="top" wrapText="1"/>
      <protection/>
    </xf>
    <xf numFmtId="49" fontId="12" fillId="0" borderId="34" xfId="3765" applyNumberFormat="1" applyFont="1" applyFill="1" applyBorder="1" applyAlignment="1">
      <alignment horizontal="left" vertical="top" wrapText="1"/>
      <protection/>
    </xf>
    <xf numFmtId="0" fontId="13" fillId="0" borderId="0" xfId="3765" applyFont="1" applyFill="1" applyBorder="1">
      <alignment/>
      <protection/>
    </xf>
    <xf numFmtId="3" fontId="20" fillId="0" borderId="34" xfId="3765" applyNumberFormat="1" applyFont="1" applyFill="1" applyBorder="1" applyAlignment="1">
      <alignment vertical="top" wrapText="1"/>
      <protection/>
    </xf>
    <xf numFmtId="3" fontId="20" fillId="0" borderId="0" xfId="3765" applyNumberFormat="1" applyFont="1" applyFill="1" applyBorder="1" applyAlignment="1">
      <alignment vertical="top" wrapText="1"/>
      <protection/>
    </xf>
    <xf numFmtId="3" fontId="12" fillId="0" borderId="0" xfId="3765" applyNumberFormat="1" applyFont="1" applyFill="1" applyBorder="1" applyAlignment="1">
      <alignment horizontal="center" vertical="top" wrapText="1"/>
      <protection/>
    </xf>
    <xf numFmtId="0" fontId="12" fillId="0" borderId="0" xfId="3765" applyNumberFormat="1" applyFont="1" applyFill="1" applyBorder="1" applyAlignment="1">
      <alignment horizontal="center" vertical="top" wrapText="1"/>
      <protection/>
    </xf>
    <xf numFmtId="0" fontId="12" fillId="0" borderId="0" xfId="3765" applyFont="1" applyFill="1" applyBorder="1" applyAlignment="1">
      <alignment horizontal="center" vertical="top"/>
      <protection/>
    </xf>
    <xf numFmtId="3" fontId="12" fillId="0" borderId="31" xfId="3765" applyNumberFormat="1" applyFont="1" applyFill="1" applyBorder="1" applyAlignment="1">
      <alignment horizontal="center" vertical="top" wrapText="1"/>
      <protection/>
    </xf>
    <xf numFmtId="0" fontId="12" fillId="0" borderId="34" xfId="3765" applyNumberFormat="1" applyFont="1" applyFill="1" applyBorder="1" applyAlignment="1">
      <alignment horizontal="center" vertical="top" wrapText="1"/>
      <protection/>
    </xf>
    <xf numFmtId="0" fontId="12" fillId="0" borderId="34" xfId="3765" applyFont="1" applyFill="1" applyBorder="1" applyAlignment="1">
      <alignment horizontal="center" vertical="top"/>
      <protection/>
    </xf>
    <xf numFmtId="3" fontId="12" fillId="0" borderId="34" xfId="3765" applyNumberFormat="1" applyFont="1" applyFill="1" applyBorder="1" applyAlignment="1">
      <alignment horizontal="center" vertical="top" wrapText="1"/>
      <protection/>
    </xf>
    <xf numFmtId="3" fontId="12" fillId="0" borderId="35" xfId="3765" applyNumberFormat="1" applyFont="1" applyFill="1" applyBorder="1" applyAlignment="1">
      <alignment horizontal="center" vertical="top" wrapText="1"/>
      <protection/>
    </xf>
    <xf numFmtId="169" fontId="13" fillId="0" borderId="0" xfId="3765" applyNumberFormat="1" applyFont="1" applyFill="1">
      <alignment/>
      <protection/>
    </xf>
    <xf numFmtId="168" fontId="12" fillId="0" borderId="0" xfId="3765" applyNumberFormat="1" applyFont="1" applyFill="1">
      <alignment/>
      <protection/>
    </xf>
    <xf numFmtId="49" fontId="24" fillId="0" borderId="0" xfId="3765" applyNumberFormat="1" applyFont="1" applyFill="1" applyBorder="1" applyAlignment="1">
      <alignment horizontal="left" vertical="top"/>
      <protection/>
    </xf>
    <xf numFmtId="0" fontId="12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/>
    </xf>
    <xf numFmtId="0" fontId="13" fillId="0" borderId="0" xfId="3765" applyFont="1" applyFill="1" applyBorder="1" applyAlignment="1">
      <alignment horizontal="right" vertical="top"/>
      <protection/>
    </xf>
    <xf numFmtId="0" fontId="13" fillId="0" borderId="0" xfId="3765" applyFont="1" applyFill="1" applyBorder="1" applyAlignment="1">
      <alignment vertical="top"/>
      <protection/>
    </xf>
    <xf numFmtId="168" fontId="14" fillId="0" borderId="0" xfId="3765" applyNumberFormat="1" applyFont="1">
      <alignment/>
      <protection/>
    </xf>
    <xf numFmtId="3" fontId="14" fillId="0" borderId="0" xfId="3765" applyNumberFormat="1" applyFont="1">
      <alignment/>
      <protection/>
    </xf>
    <xf numFmtId="167" fontId="15" fillId="0" borderId="0" xfId="3765" applyNumberFormat="1" applyFont="1" applyAlignment="1">
      <alignment/>
      <protection/>
    </xf>
    <xf numFmtId="167" fontId="16" fillId="0" borderId="0" xfId="3765" applyNumberFormat="1" applyFont="1" applyAlignment="1">
      <alignment/>
      <protection/>
    </xf>
    <xf numFmtId="3" fontId="16" fillId="0" borderId="0" xfId="3765" applyNumberFormat="1" applyFont="1">
      <alignment/>
      <protection/>
    </xf>
    <xf numFmtId="3" fontId="17" fillId="0" borderId="0" xfId="3765" applyNumberFormat="1" applyFont="1" applyAlignment="1">
      <alignment/>
      <protection/>
    </xf>
    <xf numFmtId="166" fontId="14" fillId="0" borderId="0" xfId="3765" applyNumberFormat="1" applyFont="1">
      <alignment/>
      <protection/>
    </xf>
    <xf numFmtId="3" fontId="24" fillId="0" borderId="0" xfId="3765" applyNumberFormat="1" applyFont="1">
      <alignment/>
      <protection/>
    </xf>
    <xf numFmtId="3" fontId="27" fillId="0" borderId="0" xfId="3765" applyNumberFormat="1" applyFont="1">
      <alignment/>
      <protection/>
    </xf>
    <xf numFmtId="49" fontId="35" fillId="0" borderId="0" xfId="3765" applyNumberFormat="1" applyFont="1" applyFill="1" applyAlignment="1">
      <alignment horizontal="left" vertical="top"/>
      <protection/>
    </xf>
    <xf numFmtId="166" fontId="36" fillId="0" borderId="0" xfId="2937" applyNumberFormat="1" applyFont="1" applyFill="1" applyAlignment="1" applyProtection="1">
      <alignment horizontal="left"/>
      <protection/>
    </xf>
    <xf numFmtId="0" fontId="23" fillId="0" borderId="0" xfId="3765" applyFont="1" applyFill="1" applyAlignment="1">
      <alignment horizontal="left"/>
      <protection/>
    </xf>
    <xf numFmtId="0" fontId="23" fillId="0" borderId="0" xfId="3765" applyFont="1" applyFill="1">
      <alignment/>
      <protection/>
    </xf>
    <xf numFmtId="0" fontId="23" fillId="0" borderId="0" xfId="3765" applyFont="1" applyFill="1" applyBorder="1">
      <alignment/>
      <protection/>
    </xf>
    <xf numFmtId="3" fontId="23" fillId="0" borderId="0" xfId="3765" applyNumberFormat="1" applyFont="1" applyFill="1" applyBorder="1">
      <alignment/>
      <protection/>
    </xf>
    <xf numFmtId="49" fontId="12" fillId="17" borderId="33" xfId="3765" applyNumberFormat="1" applyFont="1" applyFill="1" applyBorder="1" applyAlignment="1">
      <alignment horizontal="center" vertical="top"/>
      <protection/>
    </xf>
    <xf numFmtId="0" fontId="12" fillId="17" borderId="36" xfId="3765" applyFont="1" applyFill="1" applyBorder="1" applyAlignment="1">
      <alignment horizontal="justify" vertical="top" wrapText="1"/>
      <protection/>
    </xf>
    <xf numFmtId="0" fontId="12" fillId="17" borderId="36" xfId="3765" applyNumberFormat="1" applyFont="1" applyFill="1" applyBorder="1" applyAlignment="1">
      <alignment horizontal="center" vertical="top" wrapText="1"/>
      <protection/>
    </xf>
    <xf numFmtId="1" fontId="12" fillId="17" borderId="36" xfId="3765" applyNumberFormat="1" applyFont="1" applyFill="1" applyBorder="1" applyAlignment="1">
      <alignment horizontal="center" vertical="top"/>
      <protection/>
    </xf>
    <xf numFmtId="3" fontId="12" fillId="17" borderId="36" xfId="3765" applyNumberFormat="1" applyFont="1" applyFill="1" applyBorder="1" applyAlignment="1">
      <alignment horizontal="center" vertical="top"/>
      <protection/>
    </xf>
    <xf numFmtId="3" fontId="12" fillId="17" borderId="37" xfId="3765" applyNumberFormat="1" applyFont="1" applyFill="1" applyBorder="1" applyAlignment="1">
      <alignment horizontal="center" vertical="top"/>
      <protection/>
    </xf>
    <xf numFmtId="0" fontId="12" fillId="8" borderId="38" xfId="3765" applyFont="1" applyFill="1" applyBorder="1" applyAlignment="1">
      <alignment horizontal="justify" vertical="top" wrapText="1"/>
      <protection/>
    </xf>
    <xf numFmtId="1" fontId="12" fillId="8" borderId="38" xfId="3765" applyNumberFormat="1" applyFont="1" applyFill="1" applyBorder="1" applyAlignment="1">
      <alignment horizontal="justify" vertical="top" wrapText="1"/>
      <protection/>
    </xf>
    <xf numFmtId="3" fontId="12" fillId="8" borderId="38" xfId="3765" applyNumberFormat="1" applyFont="1" applyFill="1" applyBorder="1" applyAlignment="1">
      <alignment horizontal="justify" vertical="top" wrapText="1"/>
      <protection/>
    </xf>
    <xf numFmtId="3" fontId="12" fillId="8" borderId="39" xfId="3765" applyNumberFormat="1" applyFont="1" applyFill="1" applyBorder="1" applyAlignment="1">
      <alignment horizontal="justify" vertical="top" wrapText="1"/>
      <protection/>
    </xf>
    <xf numFmtId="168" fontId="21" fillId="0" borderId="0" xfId="3765" applyNumberFormat="1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49" fontId="37" fillId="0" borderId="0" xfId="3765" applyNumberFormat="1" applyFont="1" applyBorder="1" applyAlignment="1">
      <alignment horizontal="left" vertical="center"/>
      <protection/>
    </xf>
    <xf numFmtId="168" fontId="12" fillId="0" borderId="0" xfId="0" applyNumberFormat="1" applyFont="1" applyAlignment="1">
      <alignment vertical="center"/>
    </xf>
    <xf numFmtId="0" fontId="12" fillId="0" borderId="0" xfId="3765" applyFont="1" applyAlignment="1">
      <alignment vertical="center"/>
      <protection/>
    </xf>
    <xf numFmtId="0" fontId="12" fillId="0" borderId="0" xfId="0" applyFont="1" applyAlignment="1">
      <alignment vertical="center"/>
    </xf>
    <xf numFmtId="168" fontId="12" fillId="0" borderId="0" xfId="3765" applyNumberFormat="1" applyFont="1" applyAlignment="1">
      <alignment vertical="center"/>
      <protection/>
    </xf>
    <xf numFmtId="0" fontId="12" fillId="0" borderId="0" xfId="3765" applyFont="1" applyBorder="1" applyAlignment="1">
      <alignment horizontal="right" vertical="top"/>
      <protection/>
    </xf>
    <xf numFmtId="0" fontId="12" fillId="0" borderId="0" xfId="3765" applyFont="1" applyBorder="1" applyAlignment="1">
      <alignment vertical="center"/>
      <protection/>
    </xf>
    <xf numFmtId="0" fontId="12" fillId="0" borderId="0" xfId="3765" applyFont="1" applyBorder="1" applyAlignment="1">
      <alignment horizontal="center" vertical="top"/>
      <protection/>
    </xf>
    <xf numFmtId="3" fontId="12" fillId="0" borderId="0" xfId="3765" applyNumberFormat="1" applyFont="1" applyBorder="1">
      <alignment/>
      <protection/>
    </xf>
    <xf numFmtId="0" fontId="12" fillId="0" borderId="0" xfId="3765" applyFont="1" applyAlignment="1">
      <alignment vertical="top"/>
      <protection/>
    </xf>
    <xf numFmtId="0" fontId="12" fillId="0" borderId="0" xfId="3765" applyFont="1">
      <alignment/>
      <protection/>
    </xf>
    <xf numFmtId="0" fontId="12" fillId="0" borderId="0" xfId="3765" applyFont="1" applyAlignment="1">
      <alignment horizontal="center"/>
      <protection/>
    </xf>
    <xf numFmtId="4" fontId="12" fillId="0" borderId="0" xfId="3765" applyNumberFormat="1" applyFont="1">
      <alignment/>
      <protection/>
    </xf>
    <xf numFmtId="4" fontId="12" fillId="0" borderId="0" xfId="3765" applyNumberFormat="1" applyFont="1" applyAlignment="1">
      <alignment vertical="center"/>
      <protection/>
    </xf>
    <xf numFmtId="49" fontId="35" fillId="0" borderId="0" xfId="3765" applyNumberFormat="1" applyFont="1" applyFill="1" applyAlignment="1">
      <alignment horizontal="left" vertical="center"/>
      <protection/>
    </xf>
    <xf numFmtId="168" fontId="23" fillId="0" borderId="0" xfId="3765" applyNumberFormat="1" applyFont="1" applyAlignment="1">
      <alignment horizontal="left" vertical="center"/>
      <protection/>
    </xf>
    <xf numFmtId="0" fontId="23" fillId="0" borderId="0" xfId="0" applyFont="1" applyAlignment="1">
      <alignment vertical="center"/>
    </xf>
    <xf numFmtId="168" fontId="12" fillId="0" borderId="0" xfId="3765" applyNumberFormat="1" applyFont="1" applyAlignment="1">
      <alignment horizontal="left" vertical="center"/>
      <protection/>
    </xf>
    <xf numFmtId="0" fontId="12" fillId="0" borderId="0" xfId="3765" applyFont="1" applyBorder="1" applyAlignment="1">
      <alignment horizontal="center" vertical="center" wrapText="1"/>
      <protection/>
    </xf>
    <xf numFmtId="49" fontId="20" fillId="0" borderId="0" xfId="3765" applyNumberFormat="1" applyFont="1" applyBorder="1" applyAlignment="1">
      <alignment horizontal="left" vertical="center"/>
      <protection/>
    </xf>
    <xf numFmtId="0" fontId="20" fillId="0" borderId="0" xfId="3765" applyFont="1" applyFill="1" applyBorder="1" applyAlignment="1">
      <alignment horizontal="left" vertical="center"/>
      <protection/>
    </xf>
    <xf numFmtId="4" fontId="12" fillId="0" borderId="0" xfId="3765" applyNumberFormat="1" applyFont="1" applyFill="1" applyBorder="1" applyAlignment="1">
      <alignment horizontal="left" vertical="center"/>
      <protection/>
    </xf>
    <xf numFmtId="0" fontId="20" fillId="0" borderId="0" xfId="3765" applyFont="1" applyFill="1" applyBorder="1" applyAlignment="1">
      <alignment horizontal="center" vertical="center"/>
      <protection/>
    </xf>
    <xf numFmtId="3" fontId="12" fillId="0" borderId="0" xfId="3765" applyNumberFormat="1" applyFont="1" applyFill="1" applyBorder="1" applyAlignment="1">
      <alignment horizontal="left" vertical="center"/>
      <protection/>
    </xf>
    <xf numFmtId="3" fontId="20" fillId="0" borderId="0" xfId="3765" applyNumberFormat="1" applyFont="1" applyFill="1" applyBorder="1" applyAlignment="1">
      <alignment horizontal="right" vertical="center"/>
      <protection/>
    </xf>
    <xf numFmtId="0" fontId="20" fillId="0" borderId="0" xfId="3765" applyFont="1" applyBorder="1" applyAlignment="1">
      <alignment horizontal="left"/>
      <protection/>
    </xf>
    <xf numFmtId="3" fontId="20" fillId="0" borderId="0" xfId="3765" applyNumberFormat="1" applyFont="1" applyBorder="1" applyAlignment="1">
      <alignment horizontal="left"/>
      <protection/>
    </xf>
    <xf numFmtId="0" fontId="12" fillId="8" borderId="40" xfId="0" applyNumberFormat="1" applyFont="1" applyFill="1" applyBorder="1" applyAlignment="1">
      <alignment horizontal="center" vertical="center"/>
    </xf>
    <xf numFmtId="49" fontId="20" fillId="0" borderId="41" xfId="3765" applyNumberFormat="1" applyFont="1" applyFill="1" applyBorder="1" applyAlignment="1">
      <alignment horizontal="left" vertical="top" wrapText="1"/>
      <protection/>
    </xf>
    <xf numFmtId="172" fontId="14" fillId="0" borderId="0" xfId="3765" applyNumberFormat="1" applyFont="1" applyFill="1" applyAlignment="1">
      <alignment/>
      <protection/>
    </xf>
    <xf numFmtId="3" fontId="34" fillId="0" borderId="0" xfId="3765" applyNumberFormat="1" applyFont="1" applyFill="1" applyAlignment="1">
      <alignment/>
      <protection/>
    </xf>
    <xf numFmtId="167" fontId="34" fillId="0" borderId="0" xfId="3765" applyNumberFormat="1" applyFont="1" applyFill="1" applyAlignment="1">
      <alignment/>
      <protection/>
    </xf>
    <xf numFmtId="3" fontId="34" fillId="0" borderId="0" xfId="3765" applyNumberFormat="1" applyFont="1" applyFill="1">
      <alignment/>
      <protection/>
    </xf>
    <xf numFmtId="172" fontId="34" fillId="0" borderId="0" xfId="3765" applyNumberFormat="1" applyFont="1" applyFill="1">
      <alignment/>
      <protection/>
    </xf>
    <xf numFmtId="167" fontId="34" fillId="0" borderId="0" xfId="3765" applyNumberFormat="1" applyFont="1" applyFill="1">
      <alignment/>
      <protection/>
    </xf>
    <xf numFmtId="173" fontId="34" fillId="0" borderId="0" xfId="3765" applyNumberFormat="1" applyFont="1" applyFill="1">
      <alignment/>
      <protection/>
    </xf>
    <xf numFmtId="0" fontId="12" fillId="8" borderId="42" xfId="3765" applyFont="1" applyFill="1" applyBorder="1" applyAlignment="1">
      <alignment horizontal="justify" vertical="top" wrapText="1"/>
      <protection/>
    </xf>
    <xf numFmtId="0" fontId="12" fillId="8" borderId="42" xfId="3765" applyFont="1" applyFill="1" applyBorder="1" applyAlignment="1">
      <alignment horizontal="center"/>
      <protection/>
    </xf>
    <xf numFmtId="1" fontId="24" fillId="8" borderId="42" xfId="3765" applyNumberFormat="1" applyFont="1" applyFill="1" applyBorder="1" applyAlignment="1">
      <alignment horizontal="center"/>
      <protection/>
    </xf>
    <xf numFmtId="3" fontId="12" fillId="8" borderId="42" xfId="3765" applyNumberFormat="1" applyFont="1" applyFill="1" applyBorder="1">
      <alignment/>
      <protection/>
    </xf>
    <xf numFmtId="3" fontId="12" fillId="8" borderId="43" xfId="3765" applyNumberFormat="1" applyFont="1" applyFill="1" applyBorder="1">
      <alignment/>
      <protection/>
    </xf>
    <xf numFmtId="49" fontId="20" fillId="0" borderId="41" xfId="3765" applyNumberFormat="1" applyFont="1" applyFill="1" applyBorder="1" applyAlignment="1">
      <alignment horizontal="left" vertical="top"/>
      <protection/>
    </xf>
    <xf numFmtId="1" fontId="20" fillId="0" borderId="41" xfId="3765" applyNumberFormat="1" applyFont="1" applyFill="1" applyBorder="1" applyAlignment="1">
      <alignment horizontal="center" vertical="top" wrapText="1"/>
      <protection/>
    </xf>
    <xf numFmtId="3" fontId="20" fillId="0" borderId="41" xfId="3765" applyNumberFormat="1" applyFont="1" applyFill="1" applyBorder="1">
      <alignment/>
      <protection/>
    </xf>
    <xf numFmtId="49" fontId="20" fillId="0" borderId="41" xfId="3765" applyNumberFormat="1" applyFont="1" applyFill="1" applyBorder="1" applyAlignment="1">
      <alignment horizontal="left"/>
      <protection/>
    </xf>
    <xf numFmtId="0" fontId="12" fillId="8" borderId="0" xfId="3765" applyFont="1" applyFill="1" applyBorder="1" applyAlignment="1">
      <alignment horizontal="justify" vertical="top" wrapText="1"/>
      <protection/>
    </xf>
    <xf numFmtId="0" fontId="12" fillId="8" borderId="0" xfId="3765" applyFont="1" applyFill="1" applyBorder="1" applyAlignment="1">
      <alignment horizontal="center"/>
      <protection/>
    </xf>
    <xf numFmtId="1" fontId="24" fillId="8" borderId="0" xfId="3765" applyNumberFormat="1" applyFont="1" applyFill="1" applyBorder="1" applyAlignment="1">
      <alignment horizontal="center"/>
      <protection/>
    </xf>
    <xf numFmtId="3" fontId="12" fillId="8" borderId="0" xfId="3765" applyNumberFormat="1" applyFont="1" applyFill="1" applyBorder="1">
      <alignment/>
      <protection/>
    </xf>
    <xf numFmtId="3" fontId="12" fillId="8" borderId="31" xfId="3765" applyNumberFormat="1" applyFont="1" applyFill="1" applyBorder="1">
      <alignment/>
      <protection/>
    </xf>
    <xf numFmtId="0" fontId="24" fillId="8" borderId="42" xfId="3765" applyFont="1" applyFill="1" applyBorder="1" applyAlignment="1">
      <alignment horizontal="center"/>
      <protection/>
    </xf>
    <xf numFmtId="0" fontId="12" fillId="8" borderId="42" xfId="0" applyFont="1" applyFill="1" applyBorder="1" applyAlignment="1">
      <alignment horizontal="left"/>
    </xf>
    <xf numFmtId="0" fontId="24" fillId="8" borderId="42" xfId="0" applyFont="1" applyFill="1" applyBorder="1" applyAlignment="1">
      <alignment horizontal="left"/>
    </xf>
    <xf numFmtId="3" fontId="12" fillId="8" borderId="42" xfId="0" applyNumberFormat="1" applyFont="1" applyFill="1" applyBorder="1" applyAlignment="1">
      <alignment horizontal="left"/>
    </xf>
    <xf numFmtId="3" fontId="12" fillId="8" borderId="43" xfId="0" applyNumberFormat="1" applyFont="1" applyFill="1" applyBorder="1" applyAlignment="1">
      <alignment horizontal="left"/>
    </xf>
    <xf numFmtId="3" fontId="12" fillId="8" borderId="42" xfId="3765" applyNumberFormat="1" applyFont="1" applyFill="1" applyBorder="1" applyAlignment="1">
      <alignment horizontal="right"/>
      <protection/>
    </xf>
    <xf numFmtId="3" fontId="12" fillId="8" borderId="43" xfId="3765" applyNumberFormat="1" applyFont="1" applyFill="1" applyBorder="1" applyAlignment="1">
      <alignment horizontal="right"/>
      <protection/>
    </xf>
    <xf numFmtId="49" fontId="12" fillId="17" borderId="40" xfId="3765" applyNumberFormat="1" applyFont="1" applyFill="1" applyBorder="1" applyAlignment="1">
      <alignment horizontal="center" vertical="top"/>
      <protection/>
    </xf>
    <xf numFmtId="0" fontId="12" fillId="17" borderId="44" xfId="3765" applyFont="1" applyFill="1" applyBorder="1" applyAlignment="1">
      <alignment horizontal="justify" vertical="top" wrapText="1"/>
      <protection/>
    </xf>
    <xf numFmtId="3" fontId="12" fillId="17" borderId="45" xfId="3765" applyNumberFormat="1" applyFont="1" applyFill="1" applyBorder="1" applyAlignment="1">
      <alignment horizontal="center" vertical="top"/>
      <protection/>
    </xf>
    <xf numFmtId="1" fontId="12" fillId="8" borderId="42" xfId="3765" applyNumberFormat="1" applyFont="1" applyFill="1" applyBorder="1" applyAlignment="1">
      <alignment horizontal="center"/>
      <protection/>
    </xf>
    <xf numFmtId="49" fontId="20" fillId="0" borderId="34" xfId="3765" applyNumberFormat="1" applyFont="1" applyFill="1" applyBorder="1" applyAlignment="1">
      <alignment horizontal="left"/>
      <protection/>
    </xf>
    <xf numFmtId="49" fontId="20" fillId="0" borderId="34" xfId="3765" applyNumberFormat="1" applyFont="1" applyFill="1" applyBorder="1" applyAlignment="1">
      <alignment horizontal="center" vertical="top" wrapText="1"/>
      <protection/>
    </xf>
    <xf numFmtId="49" fontId="20" fillId="0" borderId="0" xfId="3765" applyNumberFormat="1" applyFont="1" applyFill="1" applyBorder="1" applyAlignment="1">
      <alignment/>
      <protection/>
    </xf>
    <xf numFmtId="168" fontId="13" fillId="0" borderId="0" xfId="3765" applyNumberFormat="1" applyFont="1" applyFill="1" applyAlignment="1">
      <alignment horizontal="left"/>
      <protection/>
    </xf>
    <xf numFmtId="3" fontId="13" fillId="0" borderId="0" xfId="3765" applyNumberFormat="1" applyFont="1" applyFill="1" applyAlignment="1">
      <alignment horizontal="left"/>
      <protection/>
    </xf>
    <xf numFmtId="167" fontId="13" fillId="0" borderId="0" xfId="3765" applyNumberFormat="1" applyFont="1" applyFill="1" applyAlignment="1">
      <alignment horizontal="left"/>
      <protection/>
    </xf>
    <xf numFmtId="0" fontId="13" fillId="0" borderId="0" xfId="3765" applyFont="1" applyFill="1" applyAlignment="1">
      <alignment horizontal="left"/>
      <protection/>
    </xf>
    <xf numFmtId="0" fontId="12" fillId="0" borderId="0" xfId="3765" applyFont="1" applyFill="1" applyBorder="1" applyAlignment="1">
      <alignment horizontal="left"/>
      <protection/>
    </xf>
    <xf numFmtId="9" fontId="12" fillId="0" borderId="0" xfId="3823" applyFont="1" applyFill="1" applyAlignment="1">
      <alignment horizontal="left"/>
    </xf>
    <xf numFmtId="49" fontId="20" fillId="0" borderId="0" xfId="3765" applyNumberFormat="1" applyFont="1" applyFill="1" applyBorder="1" applyAlignment="1">
      <alignment horizontal="left" wrapText="1"/>
      <protection/>
    </xf>
    <xf numFmtId="1" fontId="20" fillId="0" borderId="0" xfId="3765" applyNumberFormat="1" applyFont="1" applyFill="1" applyBorder="1" applyAlignment="1">
      <alignment horizontal="center" wrapText="1"/>
      <protection/>
    </xf>
    <xf numFmtId="3" fontId="20" fillId="0" borderId="0" xfId="3765" applyNumberFormat="1" applyFont="1" applyFill="1" applyBorder="1" applyAlignment="1">
      <alignment/>
      <protection/>
    </xf>
    <xf numFmtId="0" fontId="20" fillId="0" borderId="0" xfId="3765" applyFont="1" applyFill="1" applyBorder="1" applyAlignment="1">
      <alignment/>
      <protection/>
    </xf>
    <xf numFmtId="0" fontId="20" fillId="0" borderId="0" xfId="3765" applyFont="1" applyFill="1" applyAlignment="1">
      <alignment/>
      <protection/>
    </xf>
    <xf numFmtId="3" fontId="12" fillId="0" borderId="0" xfId="3765" applyNumberFormat="1" applyFont="1" applyFill="1" applyBorder="1" applyAlignment="1">
      <alignment horizontal="left"/>
      <protection/>
    </xf>
    <xf numFmtId="0" fontId="12" fillId="0" borderId="0" xfId="3765" applyFont="1" applyFill="1" applyAlignment="1">
      <alignment horizontal="left"/>
      <protection/>
    </xf>
    <xf numFmtId="1" fontId="12" fillId="8" borderId="42" xfId="3765" applyNumberFormat="1" applyFont="1" applyFill="1" applyBorder="1" applyAlignment="1">
      <alignment horizontal="justify" vertical="top" wrapText="1"/>
      <protection/>
    </xf>
    <xf numFmtId="3" fontId="12" fillId="8" borderId="42" xfId="3765" applyNumberFormat="1" applyFont="1" applyFill="1" applyBorder="1" applyAlignment="1">
      <alignment horizontal="justify" vertical="top" wrapText="1"/>
      <protection/>
    </xf>
    <xf numFmtId="3" fontId="12" fillId="8" borderId="43" xfId="3765" applyNumberFormat="1" applyFont="1" applyFill="1" applyBorder="1" applyAlignment="1">
      <alignment horizontal="justify" vertical="top" wrapText="1"/>
      <protection/>
    </xf>
    <xf numFmtId="3" fontId="12" fillId="17" borderId="45" xfId="3765" applyNumberFormat="1" applyFont="1" applyFill="1" applyBorder="1" applyAlignment="1">
      <alignment horizontal="center" vertical="top" wrapText="1"/>
      <protection/>
    </xf>
    <xf numFmtId="3" fontId="20" fillId="0" borderId="0" xfId="3765" applyNumberFormat="1" applyFont="1" applyFill="1" applyBorder="1" applyAlignment="1">
      <alignment horizontal="left" vertical="top" wrapText="1"/>
      <protection/>
    </xf>
    <xf numFmtId="0" fontId="12" fillId="8" borderId="42" xfId="3765" applyNumberFormat="1" applyFont="1" applyFill="1" applyBorder="1" applyAlignment="1">
      <alignment horizontal="center" vertical="top" wrapText="1"/>
      <protection/>
    </xf>
    <xf numFmtId="0" fontId="12" fillId="8" borderId="42" xfId="3765" applyFont="1" applyFill="1" applyBorder="1" applyAlignment="1">
      <alignment horizontal="center" vertical="top"/>
      <protection/>
    </xf>
    <xf numFmtId="3" fontId="12" fillId="8" borderId="42" xfId="3765" applyNumberFormat="1" applyFont="1" applyFill="1" applyBorder="1" applyAlignment="1">
      <alignment horizontal="center" vertical="top" wrapText="1"/>
      <protection/>
    </xf>
    <xf numFmtId="3" fontId="12" fillId="8" borderId="43" xfId="3765" applyNumberFormat="1" applyFont="1" applyFill="1" applyBorder="1" applyAlignment="1">
      <alignment horizontal="center" vertical="top" wrapText="1"/>
      <protection/>
    </xf>
    <xf numFmtId="1" fontId="12" fillId="8" borderId="0" xfId="3765" applyNumberFormat="1" applyFont="1" applyFill="1" applyBorder="1" applyAlignment="1">
      <alignment horizontal="center"/>
      <protection/>
    </xf>
    <xf numFmtId="49" fontId="12" fillId="17" borderId="46" xfId="3765" applyNumberFormat="1" applyFont="1" applyFill="1" applyBorder="1" applyAlignment="1">
      <alignment horizontal="center" vertical="top"/>
      <protection/>
    </xf>
    <xf numFmtId="0" fontId="12" fillId="0" borderId="0" xfId="0" applyFont="1" applyAlignment="1">
      <alignment/>
    </xf>
    <xf numFmtId="168" fontId="14" fillId="0" borderId="0" xfId="3765" applyNumberFormat="1" applyFont="1" applyAlignment="1">
      <alignment/>
      <protection/>
    </xf>
    <xf numFmtId="3" fontId="14" fillId="0" borderId="0" xfId="3765" applyNumberFormat="1" applyFont="1" applyAlignment="1">
      <alignment/>
      <protection/>
    </xf>
    <xf numFmtId="0" fontId="13" fillId="0" borderId="0" xfId="3765" applyFont="1">
      <alignment/>
      <protection/>
    </xf>
    <xf numFmtId="3" fontId="12" fillId="0" borderId="31" xfId="3765" applyNumberFormat="1" applyFont="1" applyBorder="1">
      <alignment/>
      <protection/>
    </xf>
    <xf numFmtId="3" fontId="12" fillId="0" borderId="34" xfId="3765" applyNumberFormat="1" applyFont="1" applyBorder="1">
      <alignment/>
      <protection/>
    </xf>
    <xf numFmtId="3" fontId="12" fillId="0" borderId="35" xfId="3765" applyNumberFormat="1" applyFont="1" applyBorder="1">
      <alignment/>
      <protection/>
    </xf>
    <xf numFmtId="0" fontId="13" fillId="0" borderId="0" xfId="0" applyFont="1" applyAlignment="1">
      <alignment/>
    </xf>
    <xf numFmtId="49" fontId="24" fillId="17" borderId="46" xfId="3765" applyNumberFormat="1" applyFont="1" applyFill="1" applyBorder="1" applyAlignment="1">
      <alignment horizontal="center" vertical="top"/>
      <protection/>
    </xf>
    <xf numFmtId="0" fontId="20" fillId="17" borderId="42" xfId="3765" applyFont="1" applyFill="1" applyBorder="1" applyAlignment="1">
      <alignment horizontal="justify" vertical="center" wrapText="1"/>
      <protection/>
    </xf>
    <xf numFmtId="0" fontId="12" fillId="17" borderId="42" xfId="3765" applyFont="1" applyFill="1" applyBorder="1">
      <alignment/>
      <protection/>
    </xf>
    <xf numFmtId="0" fontId="12" fillId="17" borderId="43" xfId="3765" applyFont="1" applyFill="1" applyBorder="1">
      <alignment/>
      <protection/>
    </xf>
    <xf numFmtId="0" fontId="0" fillId="17" borderId="47" xfId="0" applyFill="1" applyBorder="1" applyAlignment="1">
      <alignment/>
    </xf>
    <xf numFmtId="0" fontId="0" fillId="17" borderId="34" xfId="0" applyFill="1" applyBorder="1" applyAlignment="1">
      <alignment/>
    </xf>
    <xf numFmtId="0" fontId="12" fillId="17" borderId="34" xfId="3765" applyFont="1" applyFill="1" applyBorder="1" applyAlignment="1">
      <alignment horizontal="center"/>
      <protection/>
    </xf>
    <xf numFmtId="1" fontId="12" fillId="17" borderId="34" xfId="3765" applyNumberFormat="1" applyFont="1" applyFill="1" applyBorder="1" applyAlignment="1">
      <alignment horizontal="center"/>
      <protection/>
    </xf>
    <xf numFmtId="3" fontId="12" fillId="17" borderId="34" xfId="3765" applyNumberFormat="1" applyFont="1" applyFill="1" applyBorder="1">
      <alignment/>
      <protection/>
    </xf>
    <xf numFmtId="3" fontId="12" fillId="17" borderId="35" xfId="3765" applyNumberFormat="1" applyFont="1" applyFill="1" applyBorder="1">
      <alignment/>
      <protection/>
    </xf>
    <xf numFmtId="49" fontId="20" fillId="0" borderId="0" xfId="3765" applyNumberFormat="1" applyFont="1" applyFill="1" applyBorder="1" applyAlignment="1">
      <alignment vertical="top" wrapText="1"/>
      <protection/>
    </xf>
    <xf numFmtId="172" fontId="14" fillId="0" borderId="0" xfId="2092" applyNumberFormat="1" applyFont="1" applyFill="1">
      <alignment/>
      <protection/>
    </xf>
    <xf numFmtId="3" fontId="14" fillId="0" borderId="0" xfId="2092" applyNumberFormat="1" applyFont="1" applyFill="1">
      <alignment/>
      <protection/>
    </xf>
    <xf numFmtId="167" fontId="15" fillId="0" borderId="0" xfId="2092" applyNumberFormat="1" applyFont="1" applyFill="1">
      <alignment/>
      <protection/>
    </xf>
    <xf numFmtId="167" fontId="16" fillId="0" borderId="0" xfId="2092" applyNumberFormat="1" applyFont="1" applyFill="1">
      <alignment/>
      <protection/>
    </xf>
    <xf numFmtId="3" fontId="16" fillId="0" borderId="0" xfId="2092" applyNumberFormat="1" applyFont="1" applyFill="1">
      <alignment/>
      <protection/>
    </xf>
    <xf numFmtId="3" fontId="17" fillId="0" borderId="0" xfId="2092" applyNumberFormat="1" applyFont="1" applyFill="1">
      <alignment/>
      <protection/>
    </xf>
    <xf numFmtId="0" fontId="13" fillId="0" borderId="0" xfId="2092" applyFont="1" applyFill="1">
      <alignment/>
      <protection/>
    </xf>
    <xf numFmtId="0" fontId="12" fillId="0" borderId="0" xfId="2092" applyFont="1" applyFill="1">
      <alignment/>
      <protection/>
    </xf>
    <xf numFmtId="0" fontId="12" fillId="0" borderId="34" xfId="0" applyFont="1" applyBorder="1" applyAlignment="1">
      <alignment/>
    </xf>
    <xf numFmtId="0" fontId="24" fillId="0" borderId="34" xfId="0" applyFont="1" applyBorder="1" applyAlignment="1">
      <alignment horizontal="center"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0" fontId="12" fillId="0" borderId="34" xfId="2092" applyFont="1" applyFill="1" applyBorder="1" applyAlignment="1">
      <alignment horizontal="justify" vertical="top" wrapText="1"/>
      <protection/>
    </xf>
    <xf numFmtId="0" fontId="12" fillId="0" borderId="34" xfId="2092" applyFont="1" applyFill="1" applyBorder="1" applyAlignment="1">
      <alignment horizontal="center"/>
      <protection/>
    </xf>
    <xf numFmtId="1" fontId="24" fillId="0" borderId="34" xfId="2092" applyNumberFormat="1" applyFont="1" applyFill="1" applyBorder="1" applyAlignment="1">
      <alignment horizontal="center"/>
      <protection/>
    </xf>
    <xf numFmtId="3" fontId="12" fillId="0" borderId="34" xfId="2092" applyNumberFormat="1" applyFont="1" applyFill="1" applyBorder="1">
      <alignment/>
      <protection/>
    </xf>
    <xf numFmtId="49" fontId="12" fillId="0" borderId="0" xfId="3765" applyNumberFormat="1" applyFont="1" applyFill="1" applyBorder="1" applyAlignment="1">
      <alignment horizontal="justify" vertical="top" wrapText="1"/>
      <protection/>
    </xf>
    <xf numFmtId="49" fontId="12" fillId="0" borderId="34" xfId="3765" applyNumberFormat="1" applyFont="1" applyFill="1" applyBorder="1" applyAlignment="1">
      <alignment horizontal="justify" vertical="top" wrapText="1"/>
      <protection/>
    </xf>
    <xf numFmtId="0" fontId="12" fillId="0" borderId="3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2" fillId="17" borderId="42" xfId="3765" applyFont="1" applyFill="1" applyBorder="1" applyAlignment="1">
      <alignment horizontal="justify" vertical="top" wrapText="1"/>
      <protection/>
    </xf>
    <xf numFmtId="49" fontId="12" fillId="17" borderId="48" xfId="0" applyNumberFormat="1" applyFont="1" applyFill="1" applyBorder="1" applyAlignment="1">
      <alignment horizontal="center" vertical="center"/>
    </xf>
    <xf numFmtId="0" fontId="12" fillId="17" borderId="48" xfId="0" applyNumberFormat="1" applyFont="1" applyFill="1" applyBorder="1" applyAlignment="1">
      <alignment horizontal="center" vertical="center"/>
    </xf>
    <xf numFmtId="0" fontId="12" fillId="8" borderId="0" xfId="3765" applyFont="1" applyFill="1" applyBorder="1" applyAlignment="1">
      <alignment horizontal="center" vertical="center"/>
      <protection/>
    </xf>
    <xf numFmtId="3" fontId="12" fillId="8" borderId="0" xfId="3765" applyNumberFormat="1" applyFont="1" applyFill="1" applyBorder="1" applyAlignment="1">
      <alignment vertical="center"/>
      <protection/>
    </xf>
    <xf numFmtId="0" fontId="12" fillId="8" borderId="0" xfId="3765" applyFont="1" applyFill="1" applyBorder="1" applyAlignment="1">
      <alignment horizontal="justify" vertical="center" wrapText="1"/>
      <protection/>
    </xf>
    <xf numFmtId="1" fontId="24" fillId="8" borderId="0" xfId="3765" applyNumberFormat="1" applyFont="1" applyFill="1" applyBorder="1" applyAlignment="1">
      <alignment horizontal="center" vertical="center"/>
      <protection/>
    </xf>
    <xf numFmtId="3" fontId="12" fillId="8" borderId="30" xfId="3765" applyNumberFormat="1" applyFont="1" applyFill="1" applyBorder="1" applyAlignment="1">
      <alignment vertical="center"/>
      <protection/>
    </xf>
    <xf numFmtId="0" fontId="12" fillId="0" borderId="38" xfId="3765" applyFont="1" applyFill="1" applyBorder="1" applyAlignment="1">
      <alignment horizontal="justify" vertical="top" wrapText="1"/>
      <protection/>
    </xf>
    <xf numFmtId="1" fontId="12" fillId="0" borderId="38" xfId="3765" applyNumberFormat="1" applyFont="1" applyFill="1" applyBorder="1" applyAlignment="1">
      <alignment horizontal="justify" vertical="top" wrapText="1"/>
      <protection/>
    </xf>
    <xf numFmtId="3" fontId="12" fillId="0" borderId="38" xfId="3765" applyNumberFormat="1" applyFont="1" applyFill="1" applyBorder="1" applyAlignment="1">
      <alignment horizontal="justify" vertical="top" wrapText="1"/>
      <protection/>
    </xf>
    <xf numFmtId="3" fontId="12" fillId="0" borderId="39" xfId="3765" applyNumberFormat="1" applyFont="1" applyFill="1" applyBorder="1" applyAlignment="1">
      <alignment horizontal="justify" vertical="top" wrapText="1"/>
      <protection/>
    </xf>
    <xf numFmtId="0" fontId="12" fillId="17" borderId="44" xfId="3765" applyNumberFormat="1" applyFont="1" applyFill="1" applyBorder="1" applyAlignment="1">
      <alignment horizontal="center" vertical="top" wrapText="1"/>
      <protection/>
    </xf>
    <xf numFmtId="0" fontId="12" fillId="17" borderId="44" xfId="3765" applyFont="1" applyFill="1" applyBorder="1" applyAlignment="1">
      <alignment horizontal="center" vertical="top"/>
      <protection/>
    </xf>
    <xf numFmtId="3" fontId="12" fillId="17" borderId="44" xfId="3765" applyNumberFormat="1" applyFont="1" applyFill="1" applyBorder="1" applyAlignment="1">
      <alignment horizontal="center" vertical="top"/>
      <protection/>
    </xf>
    <xf numFmtId="0" fontId="12" fillId="17" borderId="42" xfId="3765" applyNumberFormat="1" applyFont="1" applyFill="1" applyBorder="1" applyAlignment="1">
      <alignment horizontal="center" vertical="top" wrapText="1"/>
      <protection/>
    </xf>
    <xf numFmtId="0" fontId="12" fillId="17" borderId="42" xfId="3765" applyFont="1" applyFill="1" applyBorder="1" applyAlignment="1">
      <alignment horizontal="center" vertical="top"/>
      <protection/>
    </xf>
    <xf numFmtId="3" fontId="12" fillId="17" borderId="42" xfId="3765" applyNumberFormat="1" applyFont="1" applyFill="1" applyBorder="1" applyAlignment="1">
      <alignment horizontal="center" vertical="top"/>
      <protection/>
    </xf>
    <xf numFmtId="3" fontId="12" fillId="17" borderId="43" xfId="3765" applyNumberFormat="1" applyFont="1" applyFill="1" applyBorder="1" applyAlignment="1">
      <alignment horizontal="center" vertical="top"/>
      <protection/>
    </xf>
    <xf numFmtId="49" fontId="12" fillId="17" borderId="32" xfId="0" applyNumberFormat="1" applyFont="1" applyFill="1" applyBorder="1" applyAlignment="1">
      <alignment horizontal="center" vertical="center"/>
    </xf>
    <xf numFmtId="3" fontId="12" fillId="17" borderId="44" xfId="3765" applyNumberFormat="1" applyFont="1" applyFill="1" applyBorder="1" applyAlignment="1">
      <alignment horizontal="center" vertical="top" wrapText="1"/>
      <protection/>
    </xf>
    <xf numFmtId="0" fontId="20" fillId="8" borderId="42" xfId="3765" applyFont="1" applyFill="1" applyBorder="1" applyAlignment="1">
      <alignment horizontal="justify" vertical="top" wrapText="1"/>
      <protection/>
    </xf>
    <xf numFmtId="49" fontId="35" fillId="0" borderId="0" xfId="3766" applyNumberFormat="1" applyFont="1" applyBorder="1" applyAlignment="1">
      <alignment horizontal="left" vertical="top"/>
      <protection/>
    </xf>
    <xf numFmtId="166" fontId="23" fillId="0" borderId="0" xfId="3766" applyNumberFormat="1" applyFont="1" applyBorder="1" applyAlignment="1">
      <alignment horizontal="center"/>
      <protection/>
    </xf>
    <xf numFmtId="0" fontId="23" fillId="0" borderId="0" xfId="3766" applyFont="1" applyBorder="1" applyAlignment="1">
      <alignment horizontal="center"/>
      <protection/>
    </xf>
    <xf numFmtId="0" fontId="23" fillId="0" borderId="0" xfId="3766" applyFont="1" applyBorder="1">
      <alignment/>
      <protection/>
    </xf>
    <xf numFmtId="49" fontId="20" fillId="0" borderId="0" xfId="3766" applyNumberFormat="1" applyFont="1" applyBorder="1" applyAlignment="1">
      <alignment vertical="top"/>
      <protection/>
    </xf>
    <xf numFmtId="49" fontId="20" fillId="0" borderId="0" xfId="3766" applyNumberFormat="1" applyFont="1" applyBorder="1" applyAlignment="1">
      <alignment horizontal="justify" vertical="top" wrapText="1"/>
      <protection/>
    </xf>
    <xf numFmtId="49" fontId="20" fillId="0" borderId="0" xfId="3766" applyNumberFormat="1" applyFont="1" applyBorder="1" applyAlignment="1">
      <alignment horizontal="center" vertical="top" wrapText="1"/>
      <protection/>
    </xf>
    <xf numFmtId="3" fontId="12" fillId="0" borderId="0" xfId="3766" applyNumberFormat="1" applyFont="1" applyBorder="1">
      <alignment/>
      <protection/>
    </xf>
    <xf numFmtId="0" fontId="13" fillId="0" borderId="0" xfId="3766" applyFont="1" applyFill="1" applyBorder="1">
      <alignment/>
      <protection/>
    </xf>
    <xf numFmtId="0" fontId="13" fillId="0" borderId="0" xfId="3766" applyFont="1" applyBorder="1">
      <alignment/>
      <protection/>
    </xf>
    <xf numFmtId="0" fontId="12" fillId="0" borderId="0" xfId="3766" applyFont="1" applyBorder="1">
      <alignment/>
      <protection/>
    </xf>
    <xf numFmtId="166" fontId="13" fillId="0" borderId="0" xfId="3766" applyNumberFormat="1" applyFont="1" applyBorder="1">
      <alignment/>
      <protection/>
    </xf>
    <xf numFmtId="0" fontId="12" fillId="0" borderId="0" xfId="3766" applyFont="1" applyFill="1" applyBorder="1" applyAlignment="1">
      <alignment horizontal="justify" vertical="top" wrapText="1"/>
      <protection/>
    </xf>
    <xf numFmtId="0" fontId="12" fillId="0" borderId="0" xfId="3766" applyFont="1" applyFill="1" applyBorder="1" applyAlignment="1">
      <alignment horizontal="center"/>
      <protection/>
    </xf>
    <xf numFmtId="1" fontId="12" fillId="0" borderId="0" xfId="3766" applyNumberFormat="1" applyFont="1" applyFill="1" applyBorder="1" applyAlignment="1">
      <alignment horizontal="center"/>
      <protection/>
    </xf>
    <xf numFmtId="3" fontId="12" fillId="0" borderId="0" xfId="3766" applyNumberFormat="1" applyFont="1" applyFill="1" applyBorder="1">
      <alignment/>
      <protection/>
    </xf>
    <xf numFmtId="3" fontId="12" fillId="0" borderId="31" xfId="3766" applyNumberFormat="1" applyFont="1" applyBorder="1">
      <alignment/>
      <protection/>
    </xf>
    <xf numFmtId="0" fontId="12" fillId="0" borderId="34" xfId="3766" applyFont="1" applyFill="1" applyBorder="1" applyAlignment="1">
      <alignment horizontal="justify" vertical="top" wrapText="1"/>
      <protection/>
    </xf>
    <xf numFmtId="0" fontId="12" fillId="0" borderId="34" xfId="3766" applyFont="1" applyFill="1" applyBorder="1" applyAlignment="1">
      <alignment horizontal="center"/>
      <protection/>
    </xf>
    <xf numFmtId="1" fontId="24" fillId="0" borderId="34" xfId="3766" applyNumberFormat="1" applyFont="1" applyFill="1" applyBorder="1" applyAlignment="1">
      <alignment horizontal="center"/>
      <protection/>
    </xf>
    <xf numFmtId="3" fontId="12" fillId="0" borderId="34" xfId="3766" applyNumberFormat="1" applyFont="1" applyBorder="1">
      <alignment/>
      <protection/>
    </xf>
    <xf numFmtId="3" fontId="12" fillId="0" borderId="35" xfId="3766" applyNumberFormat="1" applyFont="1" applyBorder="1">
      <alignment/>
      <protection/>
    </xf>
    <xf numFmtId="175" fontId="14" fillId="0" borderId="0" xfId="3766" applyNumberFormat="1" applyFont="1" applyBorder="1">
      <alignment/>
      <protection/>
    </xf>
    <xf numFmtId="3" fontId="14" fillId="0" borderId="0" xfId="3766" applyNumberFormat="1" applyFont="1" applyBorder="1">
      <alignment/>
      <protection/>
    </xf>
    <xf numFmtId="167" fontId="15" fillId="0" borderId="0" xfId="3766" applyNumberFormat="1" applyFont="1" applyBorder="1" applyAlignment="1">
      <alignment/>
      <protection/>
    </xf>
    <xf numFmtId="167" fontId="16" fillId="0" borderId="0" xfId="3766" applyNumberFormat="1" applyFont="1" applyBorder="1" applyAlignment="1">
      <alignment/>
      <protection/>
    </xf>
    <xf numFmtId="3" fontId="16" fillId="0" borderId="0" xfId="3766" applyNumberFormat="1" applyFont="1" applyBorder="1">
      <alignment/>
      <protection/>
    </xf>
    <xf numFmtId="3" fontId="39" fillId="0" borderId="0" xfId="3766" applyNumberFormat="1" applyFont="1" applyBorder="1" applyAlignment="1">
      <alignment/>
      <protection/>
    </xf>
    <xf numFmtId="0" fontId="12" fillId="0" borderId="0" xfId="3771" applyNumberFormat="1" applyFont="1" applyFill="1" applyBorder="1" applyAlignment="1">
      <alignment horizontal="justify" vertical="top"/>
      <protection/>
    </xf>
    <xf numFmtId="1" fontId="24" fillId="0" borderId="0" xfId="3766" applyNumberFormat="1" applyFont="1" applyFill="1" applyBorder="1" applyAlignment="1">
      <alignment horizontal="center"/>
      <protection/>
    </xf>
    <xf numFmtId="3" fontId="12" fillId="0" borderId="34" xfId="3766" applyNumberFormat="1" applyFont="1" applyFill="1" applyBorder="1">
      <alignment/>
      <protection/>
    </xf>
    <xf numFmtId="3" fontId="12" fillId="0" borderId="35" xfId="3766" applyNumberFormat="1" applyFont="1" applyFill="1" applyBorder="1">
      <alignment/>
      <protection/>
    </xf>
    <xf numFmtId="172" fontId="14" fillId="0" borderId="0" xfId="3766" applyNumberFormat="1" applyFont="1" applyBorder="1">
      <alignment/>
      <protection/>
    </xf>
    <xf numFmtId="172" fontId="13" fillId="0" borderId="0" xfId="3766" applyNumberFormat="1" applyFont="1" applyBorder="1">
      <alignment/>
      <protection/>
    </xf>
    <xf numFmtId="0" fontId="12" fillId="0" borderId="34" xfId="0" applyFont="1" applyBorder="1" applyAlignment="1">
      <alignment horizontal="justify"/>
    </xf>
    <xf numFmtId="0" fontId="12" fillId="0" borderId="34" xfId="3771" applyFont="1" applyBorder="1" applyAlignment="1">
      <alignment horizontal="center"/>
      <protection/>
    </xf>
    <xf numFmtId="0" fontId="24" fillId="0" borderId="34" xfId="3771" applyFont="1" applyBorder="1" applyAlignment="1">
      <alignment horizontal="center"/>
      <protection/>
    </xf>
    <xf numFmtId="0" fontId="12" fillId="0" borderId="34" xfId="3498" applyFont="1" applyBorder="1" applyAlignment="1">
      <alignment horizontal="justify"/>
      <protection/>
    </xf>
    <xf numFmtId="172" fontId="40" fillId="0" borderId="0" xfId="2092" applyNumberFormat="1" applyFont="1" applyFill="1">
      <alignment/>
      <protection/>
    </xf>
    <xf numFmtId="0" fontId="13" fillId="0" borderId="0" xfId="2092" applyFont="1" applyFill="1" applyAlignment="1">
      <alignment horizontal="right"/>
      <protection/>
    </xf>
    <xf numFmtId="0" fontId="24" fillId="0" borderId="34" xfId="2092" applyFont="1" applyFill="1" applyBorder="1" applyAlignment="1">
      <alignment horizontal="center"/>
      <protection/>
    </xf>
    <xf numFmtId="3" fontId="12" fillId="0" borderId="35" xfId="2092" applyNumberFormat="1" applyFont="1" applyFill="1" applyBorder="1">
      <alignment/>
      <protection/>
    </xf>
    <xf numFmtId="172" fontId="14" fillId="0" borderId="0" xfId="2092" applyNumberFormat="1" applyFont="1">
      <alignment/>
      <protection/>
    </xf>
    <xf numFmtId="3" fontId="14" fillId="0" borderId="0" xfId="2092" applyNumberFormat="1" applyFont="1">
      <alignment/>
      <protection/>
    </xf>
    <xf numFmtId="167" fontId="15" fillId="0" borderId="0" xfId="2092" applyNumberFormat="1" applyFont="1">
      <alignment/>
      <protection/>
    </xf>
    <xf numFmtId="167" fontId="16" fillId="0" borderId="0" xfId="2092" applyNumberFormat="1" applyFont="1">
      <alignment/>
      <protection/>
    </xf>
    <xf numFmtId="3" fontId="16" fillId="0" borderId="0" xfId="2092" applyNumberFormat="1" applyFont="1">
      <alignment/>
      <protection/>
    </xf>
    <xf numFmtId="3" fontId="17" fillId="0" borderId="0" xfId="2092" applyNumberFormat="1" applyFont="1">
      <alignment/>
      <protection/>
    </xf>
    <xf numFmtId="173" fontId="13" fillId="0" borderId="0" xfId="2092" applyNumberFormat="1" applyFont="1">
      <alignment/>
      <protection/>
    </xf>
    <xf numFmtId="174" fontId="13" fillId="0" borderId="0" xfId="2092" applyNumberFormat="1" applyFont="1">
      <alignment/>
      <protection/>
    </xf>
    <xf numFmtId="0" fontId="12" fillId="0" borderId="0" xfId="2092" applyFont="1">
      <alignment/>
      <protection/>
    </xf>
    <xf numFmtId="172" fontId="13" fillId="0" borderId="0" xfId="2092" applyNumberFormat="1" applyFont="1" applyFill="1">
      <alignment/>
      <protection/>
    </xf>
    <xf numFmtId="2" fontId="31" fillId="0" borderId="0" xfId="2092" applyNumberFormat="1" applyFont="1" applyFill="1">
      <alignment/>
      <protection/>
    </xf>
    <xf numFmtId="172" fontId="15" fillId="0" borderId="0" xfId="2092" applyNumberFormat="1" applyFont="1" applyFill="1">
      <alignment/>
      <protection/>
    </xf>
    <xf numFmtId="2" fontId="13" fillId="0" borderId="0" xfId="2092" applyNumberFormat="1" applyFont="1" applyFill="1">
      <alignment/>
      <protection/>
    </xf>
    <xf numFmtId="0" fontId="12" fillId="0" borderId="0" xfId="2092" applyFont="1" applyFill="1" applyBorder="1" applyAlignment="1">
      <alignment horizontal="justify" vertical="top" wrapText="1"/>
      <protection/>
    </xf>
    <xf numFmtId="0" fontId="12" fillId="0" borderId="0" xfId="2092" applyFont="1" applyFill="1" applyBorder="1" applyAlignment="1">
      <alignment horizontal="center"/>
      <protection/>
    </xf>
    <xf numFmtId="1" fontId="24" fillId="0" borderId="0" xfId="2092" applyNumberFormat="1" applyFont="1" applyFill="1" applyBorder="1" applyAlignment="1">
      <alignment horizontal="center"/>
      <protection/>
    </xf>
    <xf numFmtId="3" fontId="12" fillId="0" borderId="0" xfId="2092" applyNumberFormat="1" applyFont="1" applyFill="1" applyBorder="1">
      <alignment/>
      <protection/>
    </xf>
    <xf numFmtId="3" fontId="12" fillId="0" borderId="31" xfId="2092" applyNumberFormat="1" applyFont="1" applyFill="1" applyBorder="1">
      <alignment/>
      <protection/>
    </xf>
    <xf numFmtId="172" fontId="13" fillId="0" borderId="0" xfId="2092" applyNumberFormat="1" applyFont="1" applyFill="1" applyBorder="1">
      <alignment/>
      <protection/>
    </xf>
    <xf numFmtId="0" fontId="13" fillId="0" borderId="0" xfId="2092" applyFont="1" applyFill="1" applyBorder="1">
      <alignment/>
      <protection/>
    </xf>
    <xf numFmtId="172" fontId="15" fillId="0" borderId="0" xfId="3766" applyNumberFormat="1" applyFont="1" applyBorder="1">
      <alignment/>
      <protection/>
    </xf>
    <xf numFmtId="49" fontId="12" fillId="0" borderId="0" xfId="3766" applyNumberFormat="1" applyFont="1" applyFill="1" applyBorder="1" applyAlignment="1">
      <alignment horizontal="justify" vertical="top" wrapText="1"/>
      <protection/>
    </xf>
    <xf numFmtId="3" fontId="12" fillId="0" borderId="30" xfId="3766" applyNumberFormat="1" applyFont="1" applyFill="1" applyBorder="1">
      <alignment/>
      <protection/>
    </xf>
    <xf numFmtId="49" fontId="12" fillId="0" borderId="41" xfId="3766" applyNumberFormat="1" applyFont="1" applyFill="1" applyBorder="1" applyAlignment="1">
      <alignment horizontal="justify" vertical="top" wrapText="1"/>
      <protection/>
    </xf>
    <xf numFmtId="0" fontId="12" fillId="0" borderId="41" xfId="3766" applyFont="1" applyFill="1" applyBorder="1" applyAlignment="1">
      <alignment horizontal="center"/>
      <protection/>
    </xf>
    <xf numFmtId="1" fontId="12" fillId="0" borderId="41" xfId="3766" applyNumberFormat="1" applyFont="1" applyFill="1" applyBorder="1" applyAlignment="1">
      <alignment horizontal="center"/>
      <protection/>
    </xf>
    <xf numFmtId="3" fontId="12" fillId="0" borderId="41" xfId="3766" applyNumberFormat="1" applyFont="1" applyBorder="1">
      <alignment/>
      <protection/>
    </xf>
    <xf numFmtId="3" fontId="12" fillId="0" borderId="49" xfId="3766" applyNumberFormat="1" applyFont="1" applyBorder="1">
      <alignment/>
      <protection/>
    </xf>
    <xf numFmtId="167" fontId="16" fillId="0" borderId="0" xfId="3766" applyNumberFormat="1" applyFont="1" applyBorder="1">
      <alignment/>
      <protection/>
    </xf>
    <xf numFmtId="0" fontId="12" fillId="0" borderId="41" xfId="3766" applyFont="1" applyFill="1" applyBorder="1" applyAlignment="1">
      <alignment horizontal="justify" vertical="top" wrapText="1"/>
      <protection/>
    </xf>
    <xf numFmtId="1" fontId="24" fillId="0" borderId="41" xfId="3766" applyNumberFormat="1" applyFont="1" applyFill="1" applyBorder="1" applyAlignment="1">
      <alignment horizontal="center"/>
      <protection/>
    </xf>
    <xf numFmtId="3" fontId="12" fillId="0" borderId="41" xfId="3766" applyNumberFormat="1" applyFont="1" applyFill="1" applyBorder="1">
      <alignment/>
      <protection/>
    </xf>
    <xf numFmtId="49" fontId="12" fillId="0" borderId="0" xfId="3766" applyNumberFormat="1" applyFont="1" applyFill="1" applyBorder="1" applyAlignment="1">
      <alignment horizontal="center" vertical="top"/>
      <protection/>
    </xf>
    <xf numFmtId="0" fontId="20" fillId="0" borderId="0" xfId="3766" applyFont="1" applyFill="1" applyBorder="1" applyAlignment="1">
      <alignment horizontal="justify"/>
      <protection/>
    </xf>
    <xf numFmtId="3" fontId="20" fillId="0" borderId="0" xfId="3398" applyNumberFormat="1" applyFont="1" applyFill="1" applyBorder="1" applyAlignment="1">
      <alignment horizontal="right"/>
      <protection/>
    </xf>
    <xf numFmtId="3" fontId="20" fillId="0" borderId="0" xfId="3766" applyNumberFormat="1" applyFont="1" applyFill="1" applyBorder="1">
      <alignment/>
      <protection/>
    </xf>
    <xf numFmtId="0" fontId="12" fillId="0" borderId="0" xfId="3766" applyFont="1" applyFill="1" applyBorder="1">
      <alignment/>
      <protection/>
    </xf>
    <xf numFmtId="0" fontId="0" fillId="0" borderId="0" xfId="0" applyFont="1" applyAlignment="1">
      <alignment/>
    </xf>
    <xf numFmtId="0" fontId="12" fillId="0" borderId="0" xfId="3498" applyFont="1">
      <alignment/>
      <protection/>
    </xf>
    <xf numFmtId="0" fontId="12" fillId="0" borderId="0" xfId="3398" applyFont="1" applyFill="1" applyBorder="1">
      <alignment/>
      <protection/>
    </xf>
    <xf numFmtId="3" fontId="12" fillId="0" borderId="0" xfId="3398" applyNumberFormat="1" applyFont="1" applyFill="1" applyBorder="1">
      <alignment/>
      <protection/>
    </xf>
    <xf numFmtId="166" fontId="13" fillId="0" borderId="0" xfId="3766" applyNumberFormat="1" applyFont="1" applyFill="1" applyBorder="1">
      <alignment/>
      <protection/>
    </xf>
    <xf numFmtId="0" fontId="13" fillId="0" borderId="0" xfId="3398" applyFont="1" applyFill="1" applyBorder="1">
      <alignment/>
      <protection/>
    </xf>
    <xf numFmtId="0" fontId="12" fillId="0" borderId="0" xfId="3766" applyFont="1" applyFill="1" applyBorder="1" applyAlignment="1">
      <alignment vertical="top"/>
      <protection/>
    </xf>
    <xf numFmtId="0" fontId="12" fillId="0" borderId="0" xfId="3766" applyFont="1" applyFill="1" applyBorder="1" applyAlignment="1">
      <alignment horizontal="justify"/>
      <protection/>
    </xf>
    <xf numFmtId="0" fontId="24" fillId="0" borderId="0" xfId="2092" applyFont="1" applyFill="1" applyBorder="1" applyAlignment="1">
      <alignment horizontal="center"/>
      <protection/>
    </xf>
    <xf numFmtId="167" fontId="14" fillId="0" borderId="0" xfId="2092" applyNumberFormat="1" applyFont="1" applyFill="1" applyBorder="1" applyAlignment="1">
      <alignment horizontal="right"/>
      <protection/>
    </xf>
    <xf numFmtId="167" fontId="30" fillId="0" borderId="0" xfId="2092" applyNumberFormat="1" applyFont="1" applyFill="1" applyBorder="1" applyAlignment="1">
      <alignment horizontal="right"/>
      <protection/>
    </xf>
    <xf numFmtId="166" fontId="30" fillId="0" borderId="0" xfId="2092" applyNumberFormat="1" applyFont="1" applyFill="1" applyBorder="1" applyAlignment="1">
      <alignment horizontal="right"/>
      <protection/>
    </xf>
    <xf numFmtId="2" fontId="30" fillId="0" borderId="0" xfId="2092" applyNumberFormat="1" applyFont="1" applyFill="1" applyBorder="1" applyAlignment="1">
      <alignment horizontal="right"/>
      <protection/>
    </xf>
    <xf numFmtId="49" fontId="12" fillId="18" borderId="50" xfId="3766" applyNumberFormat="1" applyFont="1" applyFill="1" applyBorder="1" applyAlignment="1">
      <alignment horizontal="center" vertical="top"/>
      <protection/>
    </xf>
    <xf numFmtId="0" fontId="12" fillId="18" borderId="38" xfId="3766" applyFont="1" applyFill="1" applyBorder="1" applyAlignment="1">
      <alignment horizontal="justify" vertical="top" wrapText="1"/>
      <protection/>
    </xf>
    <xf numFmtId="0" fontId="12" fillId="18" borderId="38" xfId="3766" applyNumberFormat="1" applyFont="1" applyFill="1" applyBorder="1" applyAlignment="1">
      <alignment horizontal="center" vertical="top" wrapText="1"/>
      <protection/>
    </xf>
    <xf numFmtId="0" fontId="12" fillId="18" borderId="38" xfId="3766" applyFont="1" applyFill="1" applyBorder="1" applyAlignment="1">
      <alignment horizontal="center" vertical="top"/>
      <protection/>
    </xf>
    <xf numFmtId="3" fontId="12" fillId="18" borderId="39" xfId="3766" applyNumberFormat="1" applyFont="1" applyFill="1" applyBorder="1" applyAlignment="1">
      <alignment horizontal="center" vertical="top"/>
      <protection/>
    </xf>
    <xf numFmtId="0" fontId="12" fillId="2" borderId="42" xfId="2092" applyFont="1" applyFill="1" applyBorder="1" applyAlignment="1">
      <alignment horizontal="justify" vertical="top" wrapText="1"/>
      <protection/>
    </xf>
    <xf numFmtId="0" fontId="12" fillId="2" borderId="42" xfId="2092" applyFont="1" applyFill="1" applyBorder="1" applyAlignment="1">
      <alignment horizontal="center"/>
      <protection/>
    </xf>
    <xf numFmtId="3" fontId="12" fillId="2" borderId="42" xfId="2092" applyNumberFormat="1" applyFont="1" applyFill="1" applyBorder="1" applyAlignment="1">
      <alignment horizontal="center"/>
      <protection/>
    </xf>
    <xf numFmtId="3" fontId="12" fillId="2" borderId="42" xfId="2092" applyNumberFormat="1" applyFont="1" applyFill="1" applyBorder="1">
      <alignment/>
      <protection/>
    </xf>
    <xf numFmtId="3" fontId="12" fillId="2" borderId="43" xfId="2092" applyNumberFormat="1" applyFont="1" applyFill="1" applyBorder="1">
      <alignment/>
      <protection/>
    </xf>
    <xf numFmtId="167" fontId="14" fillId="0" borderId="51" xfId="2092" applyNumberFormat="1" applyFont="1" applyFill="1" applyBorder="1" applyAlignment="1">
      <alignment horizontal="right"/>
      <protection/>
    </xf>
    <xf numFmtId="167" fontId="14" fillId="0" borderId="52" xfId="2092" applyNumberFormat="1" applyFont="1" applyFill="1" applyBorder="1" applyAlignment="1">
      <alignment horizontal="right"/>
      <protection/>
    </xf>
    <xf numFmtId="167" fontId="30" fillId="0" borderId="52" xfId="2092" applyNumberFormat="1" applyFont="1" applyFill="1" applyBorder="1" applyAlignment="1">
      <alignment horizontal="right"/>
      <protection/>
    </xf>
    <xf numFmtId="166" fontId="30" fillId="0" borderId="52" xfId="2092" applyNumberFormat="1" applyFont="1" applyFill="1" applyBorder="1" applyAlignment="1">
      <alignment horizontal="right"/>
      <protection/>
    </xf>
    <xf numFmtId="2" fontId="30" fillId="0" borderId="53" xfId="2092" applyNumberFormat="1" applyFont="1" applyFill="1" applyBorder="1" applyAlignment="1">
      <alignment horizontal="right"/>
      <protection/>
    </xf>
    <xf numFmtId="2" fontId="30" fillId="0" borderId="54" xfId="2092" applyNumberFormat="1" applyFont="1" applyFill="1" applyBorder="1" applyAlignment="1">
      <alignment horizontal="right"/>
      <protection/>
    </xf>
    <xf numFmtId="174" fontId="13" fillId="0" borderId="0" xfId="0" applyNumberFormat="1" applyFont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12" fillId="0" borderId="41" xfId="3498" applyFont="1" applyBorder="1" applyAlignment="1">
      <alignment horizontal="justify"/>
      <protection/>
    </xf>
    <xf numFmtId="0" fontId="12" fillId="0" borderId="41" xfId="3771" applyFont="1" applyBorder="1" applyAlignment="1">
      <alignment horizontal="center"/>
      <protection/>
    </xf>
    <xf numFmtId="0" fontId="24" fillId="0" borderId="41" xfId="3771" applyFont="1" applyBorder="1" applyAlignment="1">
      <alignment horizontal="center"/>
      <protection/>
    </xf>
    <xf numFmtId="3" fontId="12" fillId="0" borderId="49" xfId="3766" applyNumberFormat="1" applyFont="1" applyFill="1" applyBorder="1">
      <alignment/>
      <protection/>
    </xf>
    <xf numFmtId="166" fontId="13" fillId="0" borderId="0" xfId="3765" applyNumberFormat="1" applyFont="1" applyFill="1" applyBorder="1">
      <alignment/>
      <protection/>
    </xf>
    <xf numFmtId="183" fontId="24" fillId="0" borderId="0" xfId="3765" applyNumberFormat="1" applyFont="1" applyFill="1" applyBorder="1" applyAlignment="1">
      <alignment horizontal="justify" vertical="center" wrapText="1"/>
      <protection/>
    </xf>
    <xf numFmtId="3" fontId="12" fillId="0" borderId="30" xfId="3765" applyNumberFormat="1" applyFont="1" applyBorder="1">
      <alignment/>
      <protection/>
    </xf>
    <xf numFmtId="172" fontId="14" fillId="0" borderId="0" xfId="3765" applyNumberFormat="1" applyFont="1">
      <alignment/>
      <protection/>
    </xf>
    <xf numFmtId="0" fontId="12" fillId="0" borderId="0" xfId="3498" applyFont="1" applyBorder="1" applyAlignment="1">
      <alignment horizontal="justify"/>
      <protection/>
    </xf>
    <xf numFmtId="0" fontId="12" fillId="0" borderId="0" xfId="3771" applyFont="1" applyBorder="1" applyAlignment="1">
      <alignment horizontal="center"/>
      <protection/>
    </xf>
    <xf numFmtId="1" fontId="76" fillId="0" borderId="34" xfId="3771" applyNumberFormat="1" applyFont="1" applyBorder="1" applyAlignment="1">
      <alignment horizontal="center"/>
      <protection/>
    </xf>
    <xf numFmtId="0" fontId="13" fillId="0" borderId="0" xfId="3398" applyFont="1" applyBorder="1">
      <alignment/>
      <protection/>
    </xf>
    <xf numFmtId="0" fontId="76" fillId="0" borderId="41" xfId="3771" applyFont="1" applyBorder="1" applyAlignment="1">
      <alignment horizontal="center"/>
      <protection/>
    </xf>
    <xf numFmtId="2" fontId="13" fillId="0" borderId="0" xfId="3398" applyNumberFormat="1" applyFont="1" applyBorder="1">
      <alignment/>
      <protection/>
    </xf>
    <xf numFmtId="0" fontId="13" fillId="0" borderId="0" xfId="3398" applyFont="1" applyBorder="1" applyAlignment="1">
      <alignment horizontal="right"/>
      <protection/>
    </xf>
    <xf numFmtId="0" fontId="13" fillId="0" borderId="0" xfId="3766" applyFont="1" applyBorder="1" applyAlignment="1">
      <alignment horizontal="right"/>
      <protection/>
    </xf>
    <xf numFmtId="0" fontId="13" fillId="0" borderId="0" xfId="3768" applyFont="1" applyBorder="1">
      <alignment/>
      <protection/>
    </xf>
    <xf numFmtId="175" fontId="13" fillId="0" borderId="0" xfId="3766" applyNumberFormat="1" applyFont="1" applyBorder="1">
      <alignment/>
      <protection/>
    </xf>
    <xf numFmtId="4" fontId="13" fillId="0" borderId="0" xfId="3768" applyNumberFormat="1" applyFont="1" applyBorder="1">
      <alignment/>
      <protection/>
    </xf>
    <xf numFmtId="4" fontId="13" fillId="0" borderId="0" xfId="3770" applyNumberFormat="1" applyFont="1" applyFill="1" applyBorder="1">
      <alignment/>
      <protection/>
    </xf>
    <xf numFmtId="49" fontId="12" fillId="0" borderId="0" xfId="3766" applyNumberFormat="1" applyFont="1" applyFill="1" applyBorder="1" applyAlignment="1">
      <alignment horizontal="left" vertical="top"/>
      <protection/>
    </xf>
    <xf numFmtId="0" fontId="12" fillId="0" borderId="0" xfId="3398" applyFont="1" applyFill="1" applyBorder="1" applyAlignment="1">
      <alignment horizontal="justify" vertical="top"/>
      <protection/>
    </xf>
    <xf numFmtId="166" fontId="14" fillId="0" borderId="0" xfId="3766" applyNumberFormat="1" applyFont="1" applyBorder="1">
      <alignment/>
      <protection/>
    </xf>
    <xf numFmtId="2" fontId="31" fillId="9" borderId="0" xfId="3766" applyNumberFormat="1" applyFont="1" applyFill="1" applyBorder="1">
      <alignment/>
      <protection/>
    </xf>
    <xf numFmtId="0" fontId="13" fillId="9" borderId="0" xfId="3766" applyFont="1" applyFill="1" applyBorder="1">
      <alignment/>
      <protection/>
    </xf>
    <xf numFmtId="1" fontId="24" fillId="0" borderId="0" xfId="3771" applyNumberFormat="1" applyFont="1" applyBorder="1" applyAlignment="1">
      <alignment horizontal="center"/>
      <protection/>
    </xf>
    <xf numFmtId="49" fontId="12" fillId="18" borderId="33" xfId="3766" applyNumberFormat="1" applyFont="1" applyFill="1" applyBorder="1" applyAlignment="1">
      <alignment horizontal="center" vertical="top"/>
      <protection/>
    </xf>
    <xf numFmtId="0" fontId="12" fillId="18" borderId="36" xfId="3766" applyFont="1" applyFill="1" applyBorder="1" applyAlignment="1">
      <alignment horizontal="justify" vertical="top" wrapText="1"/>
      <protection/>
    </xf>
    <xf numFmtId="0" fontId="12" fillId="18" borderId="36" xfId="3766" applyNumberFormat="1" applyFont="1" applyFill="1" applyBorder="1" applyAlignment="1">
      <alignment horizontal="center" vertical="top" wrapText="1"/>
      <protection/>
    </xf>
    <xf numFmtId="0" fontId="12" fillId="18" borderId="36" xfId="3766" applyFont="1" applyFill="1" applyBorder="1" applyAlignment="1">
      <alignment horizontal="center" vertical="top"/>
      <protection/>
    </xf>
    <xf numFmtId="3" fontId="12" fillId="18" borderId="36" xfId="3766" applyNumberFormat="1" applyFont="1" applyFill="1" applyBorder="1" applyAlignment="1">
      <alignment vertical="top"/>
      <protection/>
    </xf>
    <xf numFmtId="3" fontId="12" fillId="18" borderId="37" xfId="3766" applyNumberFormat="1" applyFont="1" applyFill="1" applyBorder="1" applyAlignment="1">
      <alignment vertical="top"/>
      <protection/>
    </xf>
    <xf numFmtId="1" fontId="24" fillId="0" borderId="0" xfId="3765" applyNumberFormat="1" applyFont="1" applyFill="1" applyBorder="1" applyAlignment="1">
      <alignment horizontal="center" vertical="center"/>
      <protection/>
    </xf>
    <xf numFmtId="0" fontId="12" fillId="8" borderId="0" xfId="2092" applyFont="1" applyFill="1" applyBorder="1" applyAlignment="1">
      <alignment horizontal="justify" vertical="top" wrapText="1"/>
      <protection/>
    </xf>
    <xf numFmtId="0" fontId="12" fillId="8" borderId="0" xfId="3771" applyFont="1" applyFill="1" applyBorder="1" applyAlignment="1">
      <alignment horizontal="center"/>
      <protection/>
    </xf>
    <xf numFmtId="0" fontId="24" fillId="8" borderId="0" xfId="3771" applyFont="1" applyFill="1" applyBorder="1" applyAlignment="1">
      <alignment horizontal="center"/>
      <protection/>
    </xf>
    <xf numFmtId="3" fontId="12" fillId="8" borderId="0" xfId="3766" applyNumberFormat="1" applyFont="1" applyFill="1" applyBorder="1">
      <alignment/>
      <protection/>
    </xf>
    <xf numFmtId="3" fontId="12" fillId="8" borderId="31" xfId="3766" applyNumberFormat="1" applyFont="1" applyFill="1" applyBorder="1">
      <alignment/>
      <protection/>
    </xf>
    <xf numFmtId="49" fontId="12" fillId="18" borderId="33" xfId="3766" applyNumberFormat="1" applyFont="1" applyFill="1" applyBorder="1" applyAlignment="1">
      <alignment horizontal="center" vertical="top"/>
      <protection/>
    </xf>
    <xf numFmtId="4" fontId="23" fillId="7" borderId="0" xfId="3765" applyNumberFormat="1" applyFont="1" applyFill="1" applyBorder="1" applyAlignment="1">
      <alignment horizontal="right" vertical="center"/>
      <protection/>
    </xf>
    <xf numFmtId="0" fontId="12" fillId="0" borderId="0" xfId="3765" applyFont="1" applyFill="1" applyBorder="1" applyAlignment="1">
      <alignment vertical="center"/>
      <protection/>
    </xf>
    <xf numFmtId="0" fontId="12" fillId="0" borderId="0" xfId="3771" applyFont="1" applyFill="1" applyBorder="1" applyAlignment="1">
      <alignment vertical="center"/>
      <protection/>
    </xf>
    <xf numFmtId="1" fontId="12" fillId="8" borderId="0" xfId="3765" applyNumberFormat="1" applyFont="1" applyFill="1" applyBorder="1" applyAlignment="1">
      <alignment horizontal="justify" vertical="top" wrapText="1"/>
      <protection/>
    </xf>
    <xf numFmtId="3" fontId="12" fillId="8" borderId="0" xfId="3765" applyNumberFormat="1" applyFont="1" applyFill="1" applyBorder="1" applyAlignment="1">
      <alignment horizontal="justify" vertical="top" wrapText="1"/>
      <protection/>
    </xf>
    <xf numFmtId="3" fontId="12" fillId="8" borderId="30" xfId="3765" applyNumberFormat="1" applyFont="1" applyFill="1" applyBorder="1" applyAlignment="1">
      <alignment horizontal="justify" vertical="top" wrapText="1"/>
      <protection/>
    </xf>
    <xf numFmtId="3" fontId="12" fillId="0" borderId="0" xfId="3765" applyNumberFormat="1" applyFont="1" applyAlignment="1">
      <alignment vertical="center"/>
      <protection/>
    </xf>
    <xf numFmtId="0" fontId="37" fillId="0" borderId="0" xfId="3765" applyFont="1" applyFill="1" applyBorder="1" applyAlignment="1">
      <alignment horizontal="center" vertical="center"/>
      <protection/>
    </xf>
    <xf numFmtId="166" fontId="3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" fontId="12" fillId="0" borderId="0" xfId="3765" applyNumberFormat="1" applyFont="1" applyBorder="1" applyAlignment="1">
      <alignment vertical="center"/>
      <protection/>
    </xf>
    <xf numFmtId="0" fontId="12" fillId="0" borderId="0" xfId="3765" applyFont="1" applyBorder="1" applyAlignment="1">
      <alignment horizontal="left" vertical="center"/>
      <protection/>
    </xf>
    <xf numFmtId="3" fontId="20" fillId="0" borderId="0" xfId="3765" applyNumberFormat="1" applyFont="1" applyBorder="1" applyAlignment="1">
      <alignment vertical="center"/>
      <protection/>
    </xf>
    <xf numFmtId="49" fontId="20" fillId="17" borderId="44" xfId="0" applyNumberFormat="1" applyFont="1" applyFill="1" applyBorder="1" applyAlignment="1">
      <alignment horizontal="center" vertical="center"/>
    </xf>
    <xf numFmtId="49" fontId="20" fillId="17" borderId="46" xfId="0" applyNumberFormat="1" applyFont="1" applyFill="1" applyBorder="1" applyAlignment="1">
      <alignment horizontal="center" vertical="center"/>
    </xf>
    <xf numFmtId="0" fontId="78" fillId="69" borderId="0" xfId="3765" applyFont="1" applyFill="1" applyAlignment="1">
      <alignment vertical="center"/>
      <protection/>
    </xf>
    <xf numFmtId="4" fontId="78" fillId="69" borderId="0" xfId="3765" applyNumberFormat="1" applyFont="1" applyFill="1" applyAlignment="1">
      <alignment vertical="center"/>
      <protection/>
    </xf>
    <xf numFmtId="3" fontId="21" fillId="0" borderId="32" xfId="3765" applyNumberFormat="1" applyFont="1" applyFill="1" applyBorder="1">
      <alignment/>
      <protection/>
    </xf>
    <xf numFmtId="3" fontId="12" fillId="17" borderId="41" xfId="3765" applyNumberFormat="1" applyFont="1" applyFill="1" applyBorder="1" applyAlignment="1">
      <alignment horizontal="center" vertical="top"/>
      <protection/>
    </xf>
    <xf numFmtId="3" fontId="20" fillId="0" borderId="32" xfId="3765" applyNumberFormat="1" applyFont="1" applyFill="1" applyBorder="1" applyAlignment="1">
      <alignment vertical="top" wrapText="1"/>
      <protection/>
    </xf>
    <xf numFmtId="3" fontId="12" fillId="18" borderId="0" xfId="3766" applyNumberFormat="1" applyFont="1" applyFill="1" applyBorder="1" applyAlignment="1">
      <alignment horizontal="center" vertical="top"/>
      <protection/>
    </xf>
    <xf numFmtId="3" fontId="12" fillId="0" borderId="32" xfId="3766" applyNumberFormat="1" applyFont="1" applyBorder="1">
      <alignment/>
      <protection/>
    </xf>
    <xf numFmtId="3" fontId="12" fillId="0" borderId="32" xfId="0" applyNumberFormat="1" applyFont="1" applyFill="1" applyBorder="1" applyAlignment="1">
      <alignment/>
    </xf>
    <xf numFmtId="3" fontId="12" fillId="0" borderId="32" xfId="3765" applyNumberFormat="1" applyFont="1" applyFill="1" applyBorder="1">
      <alignment/>
      <protection/>
    </xf>
    <xf numFmtId="49" fontId="12" fillId="17" borderId="46" xfId="3765" applyNumberFormat="1" applyFont="1" applyFill="1" applyBorder="1" applyAlignment="1">
      <alignment horizontal="center" vertical="top"/>
      <protection/>
    </xf>
    <xf numFmtId="49" fontId="12" fillId="17" borderId="55" xfId="3765" applyNumberFormat="1" applyFont="1" applyFill="1" applyBorder="1" applyAlignment="1">
      <alignment horizontal="center" vertical="top"/>
      <protection/>
    </xf>
    <xf numFmtId="49" fontId="12" fillId="17" borderId="47" xfId="3765" applyNumberFormat="1" applyFont="1" applyFill="1" applyBorder="1" applyAlignment="1">
      <alignment horizontal="center" vertical="top"/>
      <protection/>
    </xf>
    <xf numFmtId="0" fontId="12" fillId="17" borderId="55" xfId="3765" applyNumberFormat="1" applyFont="1" applyFill="1" applyBorder="1" applyAlignment="1">
      <alignment horizontal="center" vertical="top"/>
      <protection/>
    </xf>
    <xf numFmtId="0" fontId="12" fillId="17" borderId="46" xfId="3765" applyNumberFormat="1" applyFont="1" applyFill="1" applyBorder="1" applyAlignment="1">
      <alignment horizontal="center" vertical="top"/>
      <protection/>
    </xf>
    <xf numFmtId="0" fontId="12" fillId="17" borderId="47" xfId="3765" applyNumberFormat="1" applyFont="1" applyFill="1" applyBorder="1" applyAlignment="1">
      <alignment horizontal="center" vertical="top"/>
      <protection/>
    </xf>
    <xf numFmtId="0" fontId="12" fillId="17" borderId="47" xfId="0" applyFont="1" applyFill="1" applyBorder="1" applyAlignment="1">
      <alignment horizontal="center" vertical="top"/>
    </xf>
    <xf numFmtId="0" fontId="12" fillId="17" borderId="46" xfId="3765" applyFont="1" applyFill="1" applyBorder="1" applyAlignment="1">
      <alignment horizontal="center" vertical="top"/>
      <protection/>
    </xf>
    <xf numFmtId="0" fontId="12" fillId="17" borderId="47" xfId="3765" applyFont="1" applyFill="1" applyBorder="1" applyAlignment="1">
      <alignment horizontal="center" vertical="top"/>
      <protection/>
    </xf>
    <xf numFmtId="0" fontId="35" fillId="0" borderId="0" xfId="3765" applyFont="1" applyFill="1" applyAlignment="1">
      <alignment horizontal="left" wrapText="1"/>
      <protection/>
    </xf>
    <xf numFmtId="49" fontId="12" fillId="17" borderId="50" xfId="3765" applyNumberFormat="1" applyFont="1" applyFill="1" applyBorder="1" applyAlignment="1">
      <alignment horizontal="center" vertical="top"/>
      <protection/>
    </xf>
    <xf numFmtId="49" fontId="12" fillId="17" borderId="56" xfId="3765" applyNumberFormat="1" applyFont="1" applyFill="1" applyBorder="1" applyAlignment="1">
      <alignment horizontal="center" vertical="top"/>
      <protection/>
    </xf>
    <xf numFmtId="49" fontId="12" fillId="17" borderId="57" xfId="3765" applyNumberFormat="1" applyFont="1" applyFill="1" applyBorder="1" applyAlignment="1">
      <alignment horizontal="center" vertical="top"/>
      <protection/>
    </xf>
    <xf numFmtId="49" fontId="20" fillId="0" borderId="0" xfId="3765" applyNumberFormat="1" applyFont="1" applyFill="1" applyBorder="1" applyAlignment="1">
      <alignment horizontal="left" wrapText="1"/>
      <protection/>
    </xf>
    <xf numFmtId="1" fontId="77" fillId="12" borderId="0" xfId="3766" applyNumberFormat="1" applyFont="1" applyFill="1" applyBorder="1" applyAlignment="1">
      <alignment vertical="center"/>
      <protection/>
    </xf>
    <xf numFmtId="1" fontId="77" fillId="12" borderId="0" xfId="3766" applyNumberFormat="1" applyFont="1" applyFill="1" applyBorder="1" applyAlignment="1">
      <alignment vertical="center" wrapText="1"/>
      <protection/>
    </xf>
    <xf numFmtId="1" fontId="77" fillId="12" borderId="0" xfId="3766" applyNumberFormat="1" applyFont="1" applyFill="1" applyBorder="1" applyAlignment="1">
      <alignment horizontal="left" vertical="center" wrapText="1"/>
      <protection/>
    </xf>
    <xf numFmtId="0" fontId="12" fillId="17" borderId="55" xfId="3765" applyFont="1" applyFill="1" applyBorder="1" applyAlignment="1">
      <alignment horizontal="center" vertical="top"/>
      <protection/>
    </xf>
    <xf numFmtId="0" fontId="12" fillId="17" borderId="55" xfId="0" applyFont="1" applyFill="1" applyBorder="1" applyAlignment="1">
      <alignment horizontal="center" vertical="top"/>
    </xf>
    <xf numFmtId="49" fontId="12" fillId="8" borderId="47" xfId="3765" applyNumberFormat="1" applyFont="1" applyFill="1" applyBorder="1" applyAlignment="1">
      <alignment horizontal="center" vertical="top"/>
      <protection/>
    </xf>
    <xf numFmtId="0" fontId="12" fillId="17" borderId="46" xfId="0" applyFont="1" applyFill="1" applyBorder="1" applyAlignment="1">
      <alignment horizontal="center" vertical="top"/>
    </xf>
    <xf numFmtId="0" fontId="12" fillId="17" borderId="47" xfId="0" applyFont="1" applyFill="1" applyBorder="1" applyAlignment="1">
      <alignment horizontal="center" vertical="top"/>
    </xf>
    <xf numFmtId="2" fontId="12" fillId="17" borderId="46" xfId="3765" applyNumberFormat="1" applyFont="1" applyFill="1" applyBorder="1" applyAlignment="1">
      <alignment horizontal="center" vertical="top"/>
      <protection/>
    </xf>
    <xf numFmtId="2" fontId="12" fillId="17" borderId="47" xfId="3765" applyNumberFormat="1" applyFont="1" applyFill="1" applyBorder="1" applyAlignment="1">
      <alignment horizontal="center" vertical="top"/>
      <protection/>
    </xf>
    <xf numFmtId="0" fontId="13" fillId="0" borderId="0" xfId="3765" applyFont="1" applyFill="1" applyBorder="1" applyAlignment="1">
      <alignment horizontal="right" vertical="top"/>
      <protection/>
    </xf>
    <xf numFmtId="49" fontId="12" fillId="8" borderId="55" xfId="3765" applyNumberFormat="1" applyFont="1" applyFill="1" applyBorder="1" applyAlignment="1">
      <alignment horizontal="center" vertical="top"/>
      <protection/>
    </xf>
    <xf numFmtId="166" fontId="12" fillId="17" borderId="46" xfId="3765" applyNumberFormat="1" applyFont="1" applyFill="1" applyBorder="1" applyAlignment="1">
      <alignment horizontal="center" vertical="top"/>
      <protection/>
    </xf>
    <xf numFmtId="166" fontId="12" fillId="17" borderId="47" xfId="3765" applyNumberFormat="1" applyFont="1" applyFill="1" applyBorder="1" applyAlignment="1">
      <alignment horizontal="center" vertical="top"/>
      <protection/>
    </xf>
    <xf numFmtId="2" fontId="12" fillId="17" borderId="55" xfId="3765" applyNumberFormat="1" applyFont="1" applyFill="1" applyBorder="1" applyAlignment="1">
      <alignment horizontal="center" vertical="top"/>
      <protection/>
    </xf>
    <xf numFmtId="0" fontId="12" fillId="18" borderId="46" xfId="3771" applyNumberFormat="1" applyFont="1" applyFill="1" applyBorder="1" applyAlignment="1">
      <alignment horizontal="center" vertical="top"/>
      <protection/>
    </xf>
    <xf numFmtId="0" fontId="12" fillId="18" borderId="47" xfId="3771" applyNumberFormat="1" applyFont="1" applyFill="1" applyBorder="1" applyAlignment="1">
      <alignment horizontal="center" vertical="top"/>
      <protection/>
    </xf>
    <xf numFmtId="49" fontId="35" fillId="0" borderId="0" xfId="3766" applyNumberFormat="1" applyFont="1" applyBorder="1" applyAlignment="1">
      <alignment horizontal="left" vertical="top" wrapText="1"/>
      <protection/>
    </xf>
    <xf numFmtId="0" fontId="23" fillId="0" borderId="0" xfId="3766" applyFont="1" applyBorder="1" applyAlignment="1">
      <alignment horizontal="center" wrapText="1"/>
      <protection/>
    </xf>
    <xf numFmtId="0" fontId="12" fillId="18" borderId="46" xfId="3766" applyNumberFormat="1" applyFont="1" applyFill="1" applyBorder="1" applyAlignment="1">
      <alignment horizontal="center" vertical="top"/>
      <protection/>
    </xf>
    <xf numFmtId="49" fontId="12" fillId="18" borderId="55" xfId="3766" applyNumberFormat="1" applyFont="1" applyFill="1" applyBorder="1" applyAlignment="1">
      <alignment horizontal="center" vertical="top"/>
      <protection/>
    </xf>
    <xf numFmtId="49" fontId="12" fillId="18" borderId="47" xfId="3766" applyNumberFormat="1" applyFont="1" applyFill="1" applyBorder="1" applyAlignment="1">
      <alignment horizontal="center" vertical="top"/>
      <protection/>
    </xf>
    <xf numFmtId="0" fontId="12" fillId="18" borderId="55" xfId="3771" applyNumberFormat="1" applyFont="1" applyFill="1" applyBorder="1" applyAlignment="1">
      <alignment horizontal="center" vertical="top"/>
      <protection/>
    </xf>
    <xf numFmtId="0" fontId="12" fillId="17" borderId="55" xfId="0" applyFont="1" applyFill="1" applyBorder="1" applyAlignment="1">
      <alignment horizontal="center" vertical="top"/>
    </xf>
    <xf numFmtId="0" fontId="12" fillId="18" borderId="33" xfId="3766" applyNumberFormat="1" applyFont="1" applyFill="1" applyBorder="1" applyAlignment="1">
      <alignment horizontal="center" vertical="top"/>
      <protection/>
    </xf>
    <xf numFmtId="49" fontId="12" fillId="18" borderId="33" xfId="3766" applyNumberFormat="1" applyFont="1" applyFill="1" applyBorder="1" applyAlignment="1">
      <alignment horizontal="center" vertical="top"/>
      <protection/>
    </xf>
    <xf numFmtId="0" fontId="13" fillId="0" borderId="0" xfId="3766" applyFont="1" applyBorder="1" applyAlignment="1">
      <alignment horizontal="right" vertical="top"/>
      <protection/>
    </xf>
    <xf numFmtId="0" fontId="12" fillId="18" borderId="57" xfId="3771" applyNumberFormat="1" applyFont="1" applyFill="1" applyBorder="1" applyAlignment="1">
      <alignment horizontal="center" vertical="top"/>
      <protection/>
    </xf>
    <xf numFmtId="0" fontId="12" fillId="18" borderId="33" xfId="3771" applyNumberFormat="1" applyFont="1" applyFill="1" applyBorder="1" applyAlignment="1">
      <alignment horizontal="center" vertical="top"/>
      <protection/>
    </xf>
    <xf numFmtId="49" fontId="12" fillId="18" borderId="50" xfId="3765" applyNumberFormat="1" applyFont="1" applyFill="1" applyBorder="1" applyAlignment="1">
      <alignment horizontal="center" vertical="top"/>
      <protection/>
    </xf>
    <xf numFmtId="49" fontId="12" fillId="18" borderId="57" xfId="3765" applyNumberFormat="1" applyFont="1" applyFill="1" applyBorder="1" applyAlignment="1">
      <alignment horizontal="center" vertical="top"/>
      <protection/>
    </xf>
    <xf numFmtId="0" fontId="12" fillId="18" borderId="50" xfId="3771" applyNumberFormat="1" applyFont="1" applyFill="1" applyBorder="1" applyAlignment="1">
      <alignment horizontal="center" vertical="top"/>
      <protection/>
    </xf>
    <xf numFmtId="0" fontId="12" fillId="18" borderId="58" xfId="3771" applyNumberFormat="1" applyFont="1" applyFill="1" applyBorder="1" applyAlignment="1">
      <alignment horizontal="center" vertical="top"/>
      <protection/>
    </xf>
    <xf numFmtId="0" fontId="12" fillId="0" borderId="0" xfId="0" applyFont="1" applyAlignment="1">
      <alignment/>
    </xf>
    <xf numFmtId="0" fontId="78" fillId="69" borderId="0" xfId="3765" applyFont="1" applyFill="1" applyAlignment="1">
      <alignment horizontal="center" vertical="center"/>
      <protection/>
    </xf>
    <xf numFmtId="0" fontId="12" fillId="0" borderId="0" xfId="3765" applyFont="1" applyAlignment="1">
      <alignment horizontal="left"/>
      <protection/>
    </xf>
    <xf numFmtId="0" fontId="12" fillId="0" borderId="0" xfId="3765" applyFont="1" applyBorder="1" applyAlignment="1">
      <alignment horizontal="center" vertical="center" wrapText="1"/>
      <protection/>
    </xf>
    <xf numFmtId="49" fontId="20" fillId="17" borderId="40" xfId="0" applyNumberFormat="1" applyFont="1" applyFill="1" applyBorder="1" applyAlignment="1">
      <alignment horizontal="center" vertical="center"/>
    </xf>
    <xf numFmtId="49" fontId="20" fillId="17" borderId="44" xfId="0" applyNumberFormat="1" applyFont="1" applyFill="1" applyBorder="1" applyAlignment="1">
      <alignment horizontal="center" vertical="center"/>
    </xf>
    <xf numFmtId="49" fontId="20" fillId="17" borderId="45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/>
    </xf>
    <xf numFmtId="0" fontId="12" fillId="0" borderId="45" xfId="0" applyNumberFormat="1" applyFont="1" applyFill="1" applyBorder="1" applyAlignment="1">
      <alignment vertical="center"/>
    </xf>
    <xf numFmtId="49" fontId="12" fillId="0" borderId="40" xfId="2937" applyNumberFormat="1" applyFont="1" applyBorder="1" applyAlignment="1" applyProtection="1">
      <alignment horizontal="left" vertical="center" indent="1"/>
      <protection/>
    </xf>
    <xf numFmtId="49" fontId="12" fillId="0" borderId="45" xfId="2937" applyNumberFormat="1" applyFont="1" applyBorder="1" applyAlignment="1" applyProtection="1">
      <alignment horizontal="left" vertical="center" indent="1"/>
      <protection/>
    </xf>
    <xf numFmtId="0" fontId="12" fillId="0" borderId="45" xfId="2937" applyNumberFormat="1" applyFont="1" applyBorder="1" applyAlignment="1" applyProtection="1">
      <alignment horizontal="left" vertical="center" indent="1"/>
      <protection/>
    </xf>
    <xf numFmtId="3" fontId="20" fillId="8" borderId="32" xfId="3765" applyNumberFormat="1" applyFont="1" applyFill="1" applyBorder="1" applyAlignment="1">
      <alignment vertical="center"/>
      <protection/>
    </xf>
    <xf numFmtId="3" fontId="12" fillId="0" borderId="46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0" fontId="20" fillId="8" borderId="44" xfId="3765" applyFont="1" applyFill="1" applyBorder="1" applyAlignment="1">
      <alignment horizontal="right" vertical="center"/>
      <protection/>
    </xf>
    <xf numFmtId="0" fontId="20" fillId="8" borderId="45" xfId="3765" applyFont="1" applyFill="1" applyBorder="1" applyAlignment="1">
      <alignment horizontal="right" vertical="center"/>
      <protection/>
    </xf>
    <xf numFmtId="0" fontId="20" fillId="8" borderId="0" xfId="3765" applyFont="1" applyFill="1" applyBorder="1" applyAlignment="1">
      <alignment horizontal="left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12" fillId="8" borderId="0" xfId="3765" applyFont="1" applyFill="1" applyBorder="1" applyAlignment="1">
      <alignment horizontal="left" vertical="center"/>
      <protection/>
    </xf>
    <xf numFmtId="49" fontId="12" fillId="8" borderId="0" xfId="3765" applyNumberFormat="1" applyFont="1" applyFill="1" applyBorder="1" applyAlignment="1">
      <alignment horizontal="left" vertical="center"/>
      <protection/>
    </xf>
    <xf numFmtId="0" fontId="20" fillId="8" borderId="0" xfId="3765" applyFont="1" applyFill="1" applyBorder="1" applyAlignment="1">
      <alignment vertical="center" wrapText="1"/>
      <protection/>
    </xf>
    <xf numFmtId="0" fontId="37" fillId="0" borderId="40" xfId="3765" applyFont="1" applyFill="1" applyBorder="1" applyAlignment="1">
      <alignment horizontal="center" vertical="center"/>
      <protection/>
    </xf>
    <xf numFmtId="0" fontId="37" fillId="0" borderId="45" xfId="3765" applyFont="1" applyFill="1" applyBorder="1" applyAlignment="1">
      <alignment horizontal="center" vertical="center"/>
      <protection/>
    </xf>
    <xf numFmtId="49" fontId="20" fillId="17" borderId="32" xfId="0" applyNumberFormat="1" applyFont="1" applyFill="1" applyBorder="1" applyAlignment="1">
      <alignment horizontal="center" vertical="center"/>
    </xf>
    <xf numFmtId="0" fontId="12" fillId="0" borderId="40" xfId="2937" applyNumberFormat="1" applyFont="1" applyBorder="1" applyAlignment="1" applyProtection="1">
      <alignment horizontal="left" vertical="center"/>
      <protection/>
    </xf>
    <xf numFmtId="0" fontId="12" fillId="0" borderId="45" xfId="2937" applyNumberFormat="1" applyFont="1" applyBorder="1" applyAlignment="1" applyProtection="1">
      <alignment horizontal="left" vertical="center"/>
      <protection/>
    </xf>
    <xf numFmtId="0" fontId="12" fillId="8" borderId="44" xfId="3765" applyFont="1" applyFill="1" applyBorder="1" applyAlignment="1">
      <alignment horizontal="right" vertical="center"/>
      <protection/>
    </xf>
    <xf numFmtId="0" fontId="12" fillId="8" borderId="45" xfId="3765" applyFont="1" applyFill="1" applyBorder="1" applyAlignment="1">
      <alignment horizontal="right" vertical="center"/>
      <protection/>
    </xf>
    <xf numFmtId="0" fontId="12" fillId="0" borderId="40" xfId="2937" applyNumberFormat="1" applyFont="1" applyBorder="1" applyAlignment="1" applyProtection="1">
      <alignment horizontal="left" vertical="center" indent="1"/>
      <protection/>
    </xf>
    <xf numFmtId="3" fontId="12" fillId="8" borderId="32" xfId="3765" applyNumberFormat="1" applyFont="1" applyFill="1" applyBorder="1" applyAlignment="1">
      <alignment vertical="center"/>
      <protection/>
    </xf>
  </cellXfs>
  <cellStyles count="3873">
    <cellStyle name="Normal" xfId="0"/>
    <cellStyle name="20% - 1. jelölőszín" xfId="15"/>
    <cellStyle name="20% - 1. jelölőszín 10" xfId="16"/>
    <cellStyle name="20% - 1. jelölőszín 11" xfId="17"/>
    <cellStyle name="20% - 1. jelölőszín 12" xfId="18"/>
    <cellStyle name="20% - 1. jelölőszín 13" xfId="19"/>
    <cellStyle name="20% - 1. jelölőszín 14" xfId="20"/>
    <cellStyle name="20% - 1. jelölőszín 15" xfId="21"/>
    <cellStyle name="20% - 1. jelölőszín 16" xfId="22"/>
    <cellStyle name="20% - 1. jelölőszín 17" xfId="23"/>
    <cellStyle name="20% - 1. jelölőszín 18" xfId="24"/>
    <cellStyle name="20% - 1. jelölőszín 19" xfId="25"/>
    <cellStyle name="20% - 1. jelölőszín 2" xfId="26"/>
    <cellStyle name="20% - 1. jelölőszín 20" xfId="27"/>
    <cellStyle name="20% - 1. jelölőszín 21" xfId="28"/>
    <cellStyle name="20% - 1. jelölőszín 22" xfId="29"/>
    <cellStyle name="20% - 1. jelölőszín 23" xfId="30"/>
    <cellStyle name="20% - 1. jelölőszín 3" xfId="31"/>
    <cellStyle name="20% - 1. jelölőszín 4" xfId="32"/>
    <cellStyle name="20% - 1. jelölőszín 5" xfId="33"/>
    <cellStyle name="20% - 1. jelölőszín 6" xfId="34"/>
    <cellStyle name="20% - 1. jelölőszín 7" xfId="35"/>
    <cellStyle name="20% - 1. jelölőszín 8" xfId="36"/>
    <cellStyle name="20% - 1. jelölőszín 9" xfId="37"/>
    <cellStyle name="20% - 2. jelölőszín" xfId="38"/>
    <cellStyle name="20% - 3. jelölőszín" xfId="39"/>
    <cellStyle name="20% - 3. jelölőszín 10" xfId="40"/>
    <cellStyle name="20% - 3. jelölőszín 11" xfId="41"/>
    <cellStyle name="20% - 3. jelölőszín 12" xfId="42"/>
    <cellStyle name="20% - 3. jelölőszín 13" xfId="43"/>
    <cellStyle name="20% - 3. jelölőszín 14" xfId="44"/>
    <cellStyle name="20% - 3. jelölőszín 15" xfId="45"/>
    <cellStyle name="20% - 3. jelölőszín 16" xfId="46"/>
    <cellStyle name="20% - 3. jelölőszín 17" xfId="47"/>
    <cellStyle name="20% - 3. jelölőszín 18" xfId="48"/>
    <cellStyle name="20% - 3. jelölőszín 19" xfId="49"/>
    <cellStyle name="20% - 3. jelölőszín 2" xfId="50"/>
    <cellStyle name="20% - 3. jelölőszín 20" xfId="51"/>
    <cellStyle name="20% - 3. jelölőszín 21" xfId="52"/>
    <cellStyle name="20% - 3. jelölőszín 22" xfId="53"/>
    <cellStyle name="20% - 3. jelölőszín 23" xfId="54"/>
    <cellStyle name="20% - 3. jelölőszín 3" xfId="55"/>
    <cellStyle name="20% - 3. jelölőszín 4" xfId="56"/>
    <cellStyle name="20% - 3. jelölőszín 5" xfId="57"/>
    <cellStyle name="20% - 3. jelölőszín 6" xfId="58"/>
    <cellStyle name="20% - 3. jelölőszín 7" xfId="59"/>
    <cellStyle name="20% - 3. jelölőszín 8" xfId="60"/>
    <cellStyle name="20% - 3. jelölőszín 9" xfId="61"/>
    <cellStyle name="20% - 4. jelölőszín" xfId="62"/>
    <cellStyle name="20% - 4. jelölőszín 10" xfId="63"/>
    <cellStyle name="20% - 4. jelölőszín 11" xfId="64"/>
    <cellStyle name="20% - 4. jelölőszín 12" xfId="65"/>
    <cellStyle name="20% - 4. jelölőszín 13" xfId="66"/>
    <cellStyle name="20% - 4. jelölőszín 14" xfId="67"/>
    <cellStyle name="20% - 4. jelölőszín 15" xfId="68"/>
    <cellStyle name="20% - 4. jelölőszín 16" xfId="69"/>
    <cellStyle name="20% - 4. jelölőszín 17" xfId="70"/>
    <cellStyle name="20% - 4. jelölőszín 18" xfId="71"/>
    <cellStyle name="20% - 4. jelölőszín 19" xfId="72"/>
    <cellStyle name="20% - 4. jelölőszín 2" xfId="73"/>
    <cellStyle name="20% - 4. jelölőszín 20" xfId="74"/>
    <cellStyle name="20% - 4. jelölőszín 21" xfId="75"/>
    <cellStyle name="20% - 4. jelölőszín 22" xfId="76"/>
    <cellStyle name="20% - 4. jelölőszín 23" xfId="77"/>
    <cellStyle name="20% - 4. jelölőszín 3" xfId="78"/>
    <cellStyle name="20% - 4. jelölőszín 4" xfId="79"/>
    <cellStyle name="20% - 4. jelölőszín 5" xfId="80"/>
    <cellStyle name="20% - 4. jelölőszín 6" xfId="81"/>
    <cellStyle name="20% - 4. jelölőszín 7" xfId="82"/>
    <cellStyle name="20% - 4. jelölőszín 8" xfId="83"/>
    <cellStyle name="20% - 4. jelölőszín 9" xfId="84"/>
    <cellStyle name="20% - 5. jelölőszín" xfId="85"/>
    <cellStyle name="20% - 5. jelölőszín 10" xfId="86"/>
    <cellStyle name="20% - 5. jelölőszín 11" xfId="87"/>
    <cellStyle name="20% - 5. jelölőszín 12" xfId="88"/>
    <cellStyle name="20% - 5. jelölőszín 13" xfId="89"/>
    <cellStyle name="20% - 5. jelölőszín 14" xfId="90"/>
    <cellStyle name="20% - 5. jelölőszín 15" xfId="91"/>
    <cellStyle name="20% - 5. jelölőszín 16" xfId="92"/>
    <cellStyle name="20% - 5. jelölőszín 17" xfId="93"/>
    <cellStyle name="20% - 5. jelölőszín 18" xfId="94"/>
    <cellStyle name="20% - 5. jelölőszín 19" xfId="95"/>
    <cellStyle name="20% - 5. jelölőszín 2" xfId="96"/>
    <cellStyle name="20% - 5. jelölőszín 20" xfId="97"/>
    <cellStyle name="20% - 5. jelölőszín 21" xfId="98"/>
    <cellStyle name="20% - 5. jelölőszín 22" xfId="99"/>
    <cellStyle name="20% - 5. jelölőszín 23" xfId="100"/>
    <cellStyle name="20% - 5. jelölőszín 3" xfId="101"/>
    <cellStyle name="20% - 5. jelölőszín 4" xfId="102"/>
    <cellStyle name="20% - 5. jelölőszín 5" xfId="103"/>
    <cellStyle name="20% - 5. jelölőszín 6" xfId="104"/>
    <cellStyle name="20% - 5. jelölőszín 7" xfId="105"/>
    <cellStyle name="20% - 5. jelölőszín 8" xfId="106"/>
    <cellStyle name="20% - 5. jelölőszín 9" xfId="107"/>
    <cellStyle name="20% - 6. jelölőszín" xfId="108"/>
    <cellStyle name="20% - Accent1" xfId="109"/>
    <cellStyle name="20% - Accent1 10" xfId="110"/>
    <cellStyle name="20% - Accent1 11" xfId="111"/>
    <cellStyle name="20% - Accent1 12" xfId="112"/>
    <cellStyle name="20% - Accent1 13" xfId="113"/>
    <cellStyle name="20% - Accent1 14" xfId="114"/>
    <cellStyle name="20% - Accent1 15" xfId="115"/>
    <cellStyle name="20% - Accent1 16" xfId="116"/>
    <cellStyle name="20% - Accent1 17" xfId="117"/>
    <cellStyle name="20% - Accent1 18" xfId="118"/>
    <cellStyle name="20% - Accent1 19" xfId="119"/>
    <cellStyle name="20% - Accent1 2" xfId="120"/>
    <cellStyle name="20% - Accent1 2 2" xfId="121"/>
    <cellStyle name="20% - Accent1 2 2 2" xfId="122"/>
    <cellStyle name="20% - Accent1 2 2 2 2" xfId="123"/>
    <cellStyle name="20% - Accent1 2 2 3" xfId="124"/>
    <cellStyle name="20% - Accent1 2 2 3 2" xfId="125"/>
    <cellStyle name="20% - Accent1 2 2 4" xfId="126"/>
    <cellStyle name="20% - Accent1 2 2 4 2" xfId="127"/>
    <cellStyle name="20% - Accent1 2 2 5" xfId="128"/>
    <cellStyle name="20% - Accent1 2 2 6" xfId="129"/>
    <cellStyle name="20% - Accent1 2 3" xfId="130"/>
    <cellStyle name="20% - Accent1 2 3 2" xfId="131"/>
    <cellStyle name="20% - Accent1 2 3 2 2" xfId="132"/>
    <cellStyle name="20% - Accent1 2 3 3" xfId="133"/>
    <cellStyle name="20% - Accent1 2 3 3 2" xfId="134"/>
    <cellStyle name="20% - Accent1 2 3 4" xfId="135"/>
    <cellStyle name="20% - Accent1 2 3 4 2" xfId="136"/>
    <cellStyle name="20% - Accent1 2 3 5" xfId="137"/>
    <cellStyle name="20% - Accent1 2 4" xfId="138"/>
    <cellStyle name="20% - Accent1 2 4 2" xfId="139"/>
    <cellStyle name="20% - Accent1 2 4 2 2" xfId="140"/>
    <cellStyle name="20% - Accent1 2 4 3" xfId="141"/>
    <cellStyle name="20% - Accent1 2 4 3 2" xfId="142"/>
    <cellStyle name="20% - Accent1 2 4 4" xfId="143"/>
    <cellStyle name="20% - Accent1 2 4 4 2" xfId="144"/>
    <cellStyle name="20% - Accent1 2 4 5" xfId="145"/>
    <cellStyle name="20% - Accent1 2 5" xfId="146"/>
    <cellStyle name="20% - Accent1 2 5 2" xfId="147"/>
    <cellStyle name="20% - Accent1 2 6" xfId="148"/>
    <cellStyle name="20% - Accent1 2 6 2" xfId="149"/>
    <cellStyle name="20% - Accent1 2 7" xfId="150"/>
    <cellStyle name="20% - Accent1 2 7 2" xfId="151"/>
    <cellStyle name="20% - Accent1 2 8" xfId="152"/>
    <cellStyle name="20% - Accent1 2 9" xfId="153"/>
    <cellStyle name="20% - Accent1 20" xfId="154"/>
    <cellStyle name="20% - Accent1 21" xfId="155"/>
    <cellStyle name="20% - Accent1 22" xfId="156"/>
    <cellStyle name="20% - Accent1 23" xfId="157"/>
    <cellStyle name="20% - Accent1 24" xfId="158"/>
    <cellStyle name="20% - Accent1 25" xfId="159"/>
    <cellStyle name="20% - Accent1 26" xfId="160"/>
    <cellStyle name="20% - Accent1 3" xfId="161"/>
    <cellStyle name="20% - Accent1 3 2" xfId="162"/>
    <cellStyle name="20% - Accent1 3 2 2" xfId="163"/>
    <cellStyle name="20% - Accent1 3 2 2 2" xfId="164"/>
    <cellStyle name="20% - Accent1 3 2 3" xfId="165"/>
    <cellStyle name="20% - Accent1 3 2 3 2" xfId="166"/>
    <cellStyle name="20% - Accent1 3 2 4" xfId="167"/>
    <cellStyle name="20% - Accent1 3 2 4 2" xfId="168"/>
    <cellStyle name="20% - Accent1 3 2 5" xfId="169"/>
    <cellStyle name="20% - Accent1 3 3" xfId="170"/>
    <cellStyle name="20% - Accent1 3 3 2" xfId="171"/>
    <cellStyle name="20% - Accent1 3 3 2 2" xfId="172"/>
    <cellStyle name="20% - Accent1 3 3 3" xfId="173"/>
    <cellStyle name="20% - Accent1 3 3 3 2" xfId="174"/>
    <cellStyle name="20% - Accent1 3 3 4" xfId="175"/>
    <cellStyle name="20% - Accent1 3 3 4 2" xfId="176"/>
    <cellStyle name="20% - Accent1 3 3 5" xfId="177"/>
    <cellStyle name="20% - Accent1 3 4" xfId="178"/>
    <cellStyle name="20% - Accent1 3 4 2" xfId="179"/>
    <cellStyle name="20% - Accent1 3 4 2 2" xfId="180"/>
    <cellStyle name="20% - Accent1 3 4 3" xfId="181"/>
    <cellStyle name="20% - Accent1 3 4 3 2" xfId="182"/>
    <cellStyle name="20% - Accent1 3 4 4" xfId="183"/>
    <cellStyle name="20% - Accent1 3 4 4 2" xfId="184"/>
    <cellStyle name="20% - Accent1 3 4 5" xfId="185"/>
    <cellStyle name="20% - Accent1 4" xfId="186"/>
    <cellStyle name="20% - Accent1 4 2" xfId="187"/>
    <cellStyle name="20% - Accent1 4 2 2" xfId="188"/>
    <cellStyle name="20% - Accent1 4 3" xfId="189"/>
    <cellStyle name="20% - Accent1 4 3 2" xfId="190"/>
    <cellStyle name="20% - Accent1 4 4" xfId="191"/>
    <cellStyle name="20% - Accent1 4 4 2" xfId="192"/>
    <cellStyle name="20% - Accent1 4 5" xfId="193"/>
    <cellStyle name="20% - Accent1 4 6" xfId="194"/>
    <cellStyle name="20% - Accent1 5" xfId="195"/>
    <cellStyle name="20% - Accent1 6" xfId="196"/>
    <cellStyle name="20% - Accent1 7" xfId="197"/>
    <cellStyle name="20% - Accent1 8" xfId="198"/>
    <cellStyle name="20% - Accent1 9" xfId="199"/>
    <cellStyle name="20% - Accent2" xfId="200"/>
    <cellStyle name="20% - Accent2 10" xfId="201"/>
    <cellStyle name="20% - Accent2 11" xfId="202"/>
    <cellStyle name="20% - Accent2 12" xfId="203"/>
    <cellStyle name="20% - Accent2 13" xfId="204"/>
    <cellStyle name="20% - Accent2 14" xfId="205"/>
    <cellStyle name="20% - Accent2 15" xfId="206"/>
    <cellStyle name="20% - Accent2 16" xfId="207"/>
    <cellStyle name="20% - Accent2 17" xfId="208"/>
    <cellStyle name="20% - Accent2 18" xfId="209"/>
    <cellStyle name="20% - Accent2 19" xfId="210"/>
    <cellStyle name="20% - Accent2 2" xfId="211"/>
    <cellStyle name="20% - Accent2 2 2" xfId="212"/>
    <cellStyle name="20% - Accent2 2 2 2" xfId="213"/>
    <cellStyle name="20% - Accent2 2 3" xfId="214"/>
    <cellStyle name="20% - Accent2 20" xfId="215"/>
    <cellStyle name="20% - Accent2 21" xfId="216"/>
    <cellStyle name="20% - Accent2 22" xfId="217"/>
    <cellStyle name="20% - Accent2 23" xfId="218"/>
    <cellStyle name="20% - Accent2 24" xfId="219"/>
    <cellStyle name="20% - Accent2 3" xfId="220"/>
    <cellStyle name="20% - Accent2 3 2" xfId="221"/>
    <cellStyle name="20% - Accent2 3 3" xfId="222"/>
    <cellStyle name="20% - Accent2 4" xfId="223"/>
    <cellStyle name="20% - Accent2 4 2" xfId="224"/>
    <cellStyle name="20% - Accent2 5" xfId="225"/>
    <cellStyle name="20% - Accent2 6" xfId="226"/>
    <cellStyle name="20% - Accent2 7" xfId="227"/>
    <cellStyle name="20% - Accent2 8" xfId="228"/>
    <cellStyle name="20% - Accent2 9" xfId="229"/>
    <cellStyle name="20% - Accent3" xfId="230"/>
    <cellStyle name="20% - Accent3 10" xfId="231"/>
    <cellStyle name="20% - Accent3 11" xfId="232"/>
    <cellStyle name="20% - Accent3 12" xfId="233"/>
    <cellStyle name="20% - Accent3 13" xfId="234"/>
    <cellStyle name="20% - Accent3 14" xfId="235"/>
    <cellStyle name="20% - Accent3 15" xfId="236"/>
    <cellStyle name="20% - Accent3 16" xfId="237"/>
    <cellStyle name="20% - Accent3 17" xfId="238"/>
    <cellStyle name="20% - Accent3 18" xfId="239"/>
    <cellStyle name="20% - Accent3 19" xfId="240"/>
    <cellStyle name="20% - Accent3 2" xfId="241"/>
    <cellStyle name="20% - Accent3 2 2" xfId="242"/>
    <cellStyle name="20% - Accent3 2 2 2" xfId="243"/>
    <cellStyle name="20% - Accent3 2 2 3" xfId="244"/>
    <cellStyle name="20% - Accent3 2 3" xfId="245"/>
    <cellStyle name="20% - Accent3 2 4" xfId="246"/>
    <cellStyle name="20% - Accent3 2 4 2" xfId="247"/>
    <cellStyle name="20% - Accent3 2 5" xfId="248"/>
    <cellStyle name="20% - Accent3 20" xfId="249"/>
    <cellStyle name="20% - Accent3 21" xfId="250"/>
    <cellStyle name="20% - Accent3 22" xfId="251"/>
    <cellStyle name="20% - Accent3 23" xfId="252"/>
    <cellStyle name="20% - Accent3 24" xfId="253"/>
    <cellStyle name="20% - Accent3 25" xfId="254"/>
    <cellStyle name="20% - Accent3 3" xfId="255"/>
    <cellStyle name="20% - Accent3 3 2" xfId="256"/>
    <cellStyle name="20% - Accent3 3 3" xfId="257"/>
    <cellStyle name="20% - Accent3 3 4" xfId="258"/>
    <cellStyle name="20% - Accent3 3 4 2" xfId="259"/>
    <cellStyle name="20% - Accent3 3 5" xfId="260"/>
    <cellStyle name="20% - Accent3 4" xfId="261"/>
    <cellStyle name="20% - Accent3 4 2" xfId="262"/>
    <cellStyle name="20% - Accent3 4 3" xfId="263"/>
    <cellStyle name="20% - Accent3 4 4" xfId="264"/>
    <cellStyle name="20% - Accent3 4 4 2" xfId="265"/>
    <cellStyle name="20% - Accent3 4 5" xfId="266"/>
    <cellStyle name="20% - Accent3 5" xfId="267"/>
    <cellStyle name="20% - Accent3 6" xfId="268"/>
    <cellStyle name="20% - Accent3 7" xfId="269"/>
    <cellStyle name="20% - Accent3 8" xfId="270"/>
    <cellStyle name="20% - Accent3 9" xfId="271"/>
    <cellStyle name="20% - Accent4" xfId="272"/>
    <cellStyle name="20% - Accent4 10" xfId="273"/>
    <cellStyle name="20% - Accent4 10 2" xfId="274"/>
    <cellStyle name="20% - Accent4 11" xfId="275"/>
    <cellStyle name="20% - Accent4 11 2" xfId="276"/>
    <cellStyle name="20% - Accent4 12" xfId="277"/>
    <cellStyle name="20% - Accent4 12 2" xfId="278"/>
    <cellStyle name="20% - Accent4 13" xfId="279"/>
    <cellStyle name="20% - Accent4 13 2" xfId="280"/>
    <cellStyle name="20% - Accent4 14" xfId="281"/>
    <cellStyle name="20% - Accent4 14 2" xfId="282"/>
    <cellStyle name="20% - Accent4 15" xfId="283"/>
    <cellStyle name="20% - Accent4 15 2" xfId="284"/>
    <cellStyle name="20% - Accent4 16" xfId="285"/>
    <cellStyle name="20% - Accent4 16 2" xfId="286"/>
    <cellStyle name="20% - Accent4 17" xfId="287"/>
    <cellStyle name="20% - Accent4 17 2" xfId="288"/>
    <cellStyle name="20% - Accent4 18" xfId="289"/>
    <cellStyle name="20% - Accent4 18 2" xfId="290"/>
    <cellStyle name="20% - Accent4 19" xfId="291"/>
    <cellStyle name="20% - Accent4 19 2" xfId="292"/>
    <cellStyle name="20% - Accent4 2" xfId="293"/>
    <cellStyle name="20% - Accent4 2 2" xfId="294"/>
    <cellStyle name="20% - Accent4 2 2 2" xfId="295"/>
    <cellStyle name="20% - Accent4 2 2 2 2" xfId="296"/>
    <cellStyle name="20% - Accent4 2 2 3" xfId="297"/>
    <cellStyle name="20% - Accent4 2 2 3 2" xfId="298"/>
    <cellStyle name="20% - Accent4 2 2 4" xfId="299"/>
    <cellStyle name="20% - Accent4 2 2 4 2" xfId="300"/>
    <cellStyle name="20% - Accent4 2 2 5" xfId="301"/>
    <cellStyle name="20% - Accent4 2 2 6" xfId="302"/>
    <cellStyle name="20% - Accent4 2 3" xfId="303"/>
    <cellStyle name="20% - Accent4 2 3 2" xfId="304"/>
    <cellStyle name="20% - Accent4 2 3 2 2" xfId="305"/>
    <cellStyle name="20% - Accent4 2 3 3" xfId="306"/>
    <cellStyle name="20% - Accent4 2 3 3 2" xfId="307"/>
    <cellStyle name="20% - Accent4 2 3 4" xfId="308"/>
    <cellStyle name="20% - Accent4 2 3 4 2" xfId="309"/>
    <cellStyle name="20% - Accent4 2 3 5" xfId="310"/>
    <cellStyle name="20% - Accent4 2 4" xfId="311"/>
    <cellStyle name="20% - Accent4 2 4 2" xfId="312"/>
    <cellStyle name="20% - Accent4 2 4 2 2" xfId="313"/>
    <cellStyle name="20% - Accent4 2 4 3" xfId="314"/>
    <cellStyle name="20% - Accent4 2 4 3 2" xfId="315"/>
    <cellStyle name="20% - Accent4 2 4 4" xfId="316"/>
    <cellStyle name="20% - Accent4 2 4 4 2" xfId="317"/>
    <cellStyle name="20% - Accent4 2 4 5" xfId="318"/>
    <cellStyle name="20% - Accent4 2 5" xfId="319"/>
    <cellStyle name="20% - Accent4 2 5 2" xfId="320"/>
    <cellStyle name="20% - Accent4 2 6" xfId="321"/>
    <cellStyle name="20% - Accent4 2 6 2" xfId="322"/>
    <cellStyle name="20% - Accent4 2 7" xfId="323"/>
    <cellStyle name="20% - Accent4 2 7 2" xfId="324"/>
    <cellStyle name="20% - Accent4 2 8" xfId="325"/>
    <cellStyle name="20% - Accent4 2 9" xfId="326"/>
    <cellStyle name="20% - Accent4 20" xfId="327"/>
    <cellStyle name="20% - Accent4 20 2" xfId="328"/>
    <cellStyle name="20% - Accent4 21" xfId="329"/>
    <cellStyle name="20% - Accent4 21 2" xfId="330"/>
    <cellStyle name="20% - Accent4 22" xfId="331"/>
    <cellStyle name="20% - Accent4 22 2" xfId="332"/>
    <cellStyle name="20% - Accent4 23" xfId="333"/>
    <cellStyle name="20% - Accent4 23 2" xfId="334"/>
    <cellStyle name="20% - Accent4 24" xfId="335"/>
    <cellStyle name="20% - Accent4 25" xfId="336"/>
    <cellStyle name="20% - Accent4 26" xfId="337"/>
    <cellStyle name="20% - Accent4 27" xfId="338"/>
    <cellStyle name="20% - Accent4 28" xfId="339"/>
    <cellStyle name="20% - Accent4 29" xfId="340"/>
    <cellStyle name="20% - Accent4 3" xfId="341"/>
    <cellStyle name="20% - Accent4 3 2" xfId="342"/>
    <cellStyle name="20% - Accent4 3 2 2" xfId="343"/>
    <cellStyle name="20% - Accent4 3 2 2 2" xfId="344"/>
    <cellStyle name="20% - Accent4 3 2 3" xfId="345"/>
    <cellStyle name="20% - Accent4 3 2 3 2" xfId="346"/>
    <cellStyle name="20% - Accent4 3 2 4" xfId="347"/>
    <cellStyle name="20% - Accent4 3 2 4 2" xfId="348"/>
    <cellStyle name="20% - Accent4 3 2 5" xfId="349"/>
    <cellStyle name="20% - Accent4 3 2 6" xfId="350"/>
    <cellStyle name="20% - Accent4 3 3" xfId="351"/>
    <cellStyle name="20% - Accent4 3 3 2" xfId="352"/>
    <cellStyle name="20% - Accent4 3 3 2 2" xfId="353"/>
    <cellStyle name="20% - Accent4 3 3 3" xfId="354"/>
    <cellStyle name="20% - Accent4 3 3 3 2" xfId="355"/>
    <cellStyle name="20% - Accent4 3 3 4" xfId="356"/>
    <cellStyle name="20% - Accent4 3 3 4 2" xfId="357"/>
    <cellStyle name="20% - Accent4 3 3 5" xfId="358"/>
    <cellStyle name="20% - Accent4 3 4" xfId="359"/>
    <cellStyle name="20% - Accent4 3 4 2" xfId="360"/>
    <cellStyle name="20% - Accent4 3 4 2 2" xfId="361"/>
    <cellStyle name="20% - Accent4 3 4 3" xfId="362"/>
    <cellStyle name="20% - Accent4 3 4 3 2" xfId="363"/>
    <cellStyle name="20% - Accent4 3 4 4" xfId="364"/>
    <cellStyle name="20% - Accent4 3 4 4 2" xfId="365"/>
    <cellStyle name="20% - Accent4 3 4 5" xfId="366"/>
    <cellStyle name="20% - Accent4 30" xfId="367"/>
    <cellStyle name="20% - Accent4 4" xfId="368"/>
    <cellStyle name="20% - Accent4 4 2" xfId="369"/>
    <cellStyle name="20% - Accent4 4 2 2" xfId="370"/>
    <cellStyle name="20% - Accent4 4 2 3" xfId="371"/>
    <cellStyle name="20% - Accent4 4 3" xfId="372"/>
    <cellStyle name="20% - Accent4 4 3 2" xfId="373"/>
    <cellStyle name="20% - Accent4 4 4" xfId="374"/>
    <cellStyle name="20% - Accent4 4 4 2" xfId="375"/>
    <cellStyle name="20% - Accent4 4 5" xfId="376"/>
    <cellStyle name="20% - Accent4 4 6" xfId="377"/>
    <cellStyle name="20% - Accent4 5" xfId="378"/>
    <cellStyle name="20% - Accent4 5 2" xfId="379"/>
    <cellStyle name="20% - Accent4 6" xfId="380"/>
    <cellStyle name="20% - Accent4 6 2" xfId="381"/>
    <cellStyle name="20% - Accent4 7" xfId="382"/>
    <cellStyle name="20% - Accent4 7 2" xfId="383"/>
    <cellStyle name="20% - Accent4 8" xfId="384"/>
    <cellStyle name="20% - Accent4 8 2" xfId="385"/>
    <cellStyle name="20% - Accent4 9" xfId="386"/>
    <cellStyle name="20% - Accent4 9 2" xfId="387"/>
    <cellStyle name="20% - Accent5" xfId="388"/>
    <cellStyle name="20% - Accent5 10" xfId="389"/>
    <cellStyle name="20% - Accent5 11" xfId="390"/>
    <cellStyle name="20% - Accent5 12" xfId="391"/>
    <cellStyle name="20% - Accent5 13" xfId="392"/>
    <cellStyle name="20% - Accent5 14" xfId="393"/>
    <cellStyle name="20% - Accent5 15" xfId="394"/>
    <cellStyle name="20% - Accent5 16" xfId="395"/>
    <cellStyle name="20% - Accent5 17" xfId="396"/>
    <cellStyle name="20% - Accent5 18" xfId="397"/>
    <cellStyle name="20% - Accent5 19" xfId="398"/>
    <cellStyle name="20% - Accent5 2" xfId="399"/>
    <cellStyle name="20% - Accent5 2 10" xfId="400"/>
    <cellStyle name="20% - Accent5 2 2" xfId="401"/>
    <cellStyle name="20% - Accent5 2 2 2" xfId="402"/>
    <cellStyle name="20% - Accent5 2 2 2 2" xfId="403"/>
    <cellStyle name="20% - Accent5 2 2 3" xfId="404"/>
    <cellStyle name="20% - Accent5 2 2 3 2" xfId="405"/>
    <cellStyle name="20% - Accent5 2 2 4" xfId="406"/>
    <cellStyle name="20% - Accent5 2 2 5" xfId="407"/>
    <cellStyle name="20% - Accent5 2 2 6" xfId="408"/>
    <cellStyle name="20% - Accent5 2 3" xfId="409"/>
    <cellStyle name="20% - Accent5 2 3 2" xfId="410"/>
    <cellStyle name="20% - Accent5 2 3 2 2" xfId="411"/>
    <cellStyle name="20% - Accent5 2 3 3" xfId="412"/>
    <cellStyle name="20% - Accent5 2 3 3 2" xfId="413"/>
    <cellStyle name="20% - Accent5 2 3 4" xfId="414"/>
    <cellStyle name="20% - Accent5 2 3 5" xfId="415"/>
    <cellStyle name="20% - Accent5 2 4" xfId="416"/>
    <cellStyle name="20% - Accent5 2 4 2" xfId="417"/>
    <cellStyle name="20% - Accent5 2 4 2 2" xfId="418"/>
    <cellStyle name="20% - Accent5 2 4 3" xfId="419"/>
    <cellStyle name="20% - Accent5 2 4 3 2" xfId="420"/>
    <cellStyle name="20% - Accent5 2 4 4" xfId="421"/>
    <cellStyle name="20% - Accent5 2 4 5" xfId="422"/>
    <cellStyle name="20% - Accent5 2 5" xfId="423"/>
    <cellStyle name="20% - Accent5 2 5 2" xfId="424"/>
    <cellStyle name="20% - Accent5 2 6" xfId="425"/>
    <cellStyle name="20% - Accent5 2 6 2" xfId="426"/>
    <cellStyle name="20% - Accent5 2 7" xfId="427"/>
    <cellStyle name="20% - Accent5 2 7 2" xfId="428"/>
    <cellStyle name="20% - Accent5 2 8" xfId="429"/>
    <cellStyle name="20% - Accent5 2 9" xfId="430"/>
    <cellStyle name="20% - Accent5 20" xfId="431"/>
    <cellStyle name="20% - Accent5 21" xfId="432"/>
    <cellStyle name="20% - Accent5 22" xfId="433"/>
    <cellStyle name="20% - Accent5 23" xfId="434"/>
    <cellStyle name="20% - Accent5 24" xfId="435"/>
    <cellStyle name="20% - Accent5 25" xfId="436"/>
    <cellStyle name="20% - Accent5 26" xfId="437"/>
    <cellStyle name="20% - Accent5 3" xfId="438"/>
    <cellStyle name="20% - Accent5 3 2" xfId="439"/>
    <cellStyle name="20% - Accent5 3 2 2" xfId="440"/>
    <cellStyle name="20% - Accent5 3 2 2 2" xfId="441"/>
    <cellStyle name="20% - Accent5 3 2 3" xfId="442"/>
    <cellStyle name="20% - Accent5 3 2 3 2" xfId="443"/>
    <cellStyle name="20% - Accent5 3 2 4" xfId="444"/>
    <cellStyle name="20% - Accent5 3 2 5" xfId="445"/>
    <cellStyle name="20% - Accent5 3 3" xfId="446"/>
    <cellStyle name="20% - Accent5 3 3 2" xfId="447"/>
    <cellStyle name="20% - Accent5 3 3 2 2" xfId="448"/>
    <cellStyle name="20% - Accent5 3 3 3" xfId="449"/>
    <cellStyle name="20% - Accent5 3 3 3 2" xfId="450"/>
    <cellStyle name="20% - Accent5 3 3 4" xfId="451"/>
    <cellStyle name="20% - Accent5 3 3 5" xfId="452"/>
    <cellStyle name="20% - Accent5 3 4" xfId="453"/>
    <cellStyle name="20% - Accent5 3 4 2" xfId="454"/>
    <cellStyle name="20% - Accent5 3 4 2 2" xfId="455"/>
    <cellStyle name="20% - Accent5 3 4 3" xfId="456"/>
    <cellStyle name="20% - Accent5 3 4 3 2" xfId="457"/>
    <cellStyle name="20% - Accent5 3 4 4" xfId="458"/>
    <cellStyle name="20% - Accent5 3 4 5" xfId="459"/>
    <cellStyle name="20% - Accent5 3 5" xfId="460"/>
    <cellStyle name="20% - Accent5 3 5 2" xfId="461"/>
    <cellStyle name="20% - Accent5 3 5 3" xfId="462"/>
    <cellStyle name="20% - Accent5 3 6" xfId="463"/>
    <cellStyle name="20% - Accent5 3 6 2" xfId="464"/>
    <cellStyle name="20% - Accent5 3 6 3" xfId="465"/>
    <cellStyle name="20% - Accent5 3 7" xfId="466"/>
    <cellStyle name="20% - Accent5 3 8" xfId="467"/>
    <cellStyle name="20% - Accent5 4" xfId="468"/>
    <cellStyle name="20% - Accent5 4 2" xfId="469"/>
    <cellStyle name="20% - Accent5 4 2 2" xfId="470"/>
    <cellStyle name="20% - Accent5 4 3" xfId="471"/>
    <cellStyle name="20% - Accent5 4 3 2" xfId="472"/>
    <cellStyle name="20% - Accent5 4 4" xfId="473"/>
    <cellStyle name="20% - Accent5 4 5" xfId="474"/>
    <cellStyle name="20% - Accent5 4 6" xfId="475"/>
    <cellStyle name="20% - Accent5 5" xfId="476"/>
    <cellStyle name="20% - Accent5 6" xfId="477"/>
    <cellStyle name="20% - Accent5 7" xfId="478"/>
    <cellStyle name="20% - Accent5 8" xfId="479"/>
    <cellStyle name="20% - Accent5 9" xfId="480"/>
    <cellStyle name="20% - Accent6" xfId="481"/>
    <cellStyle name="20% - Accent6 10" xfId="482"/>
    <cellStyle name="20% - Accent6 11" xfId="483"/>
    <cellStyle name="20% - Accent6 12" xfId="484"/>
    <cellStyle name="20% - Accent6 13" xfId="485"/>
    <cellStyle name="20% - Accent6 14" xfId="486"/>
    <cellStyle name="20% - Accent6 15" xfId="487"/>
    <cellStyle name="20% - Accent6 16" xfId="488"/>
    <cellStyle name="20% - Accent6 17" xfId="489"/>
    <cellStyle name="20% - Accent6 18" xfId="490"/>
    <cellStyle name="20% - Accent6 19" xfId="491"/>
    <cellStyle name="20% - Accent6 2" xfId="492"/>
    <cellStyle name="20% - Accent6 2 2" xfId="493"/>
    <cellStyle name="20% - Accent6 2 2 2" xfId="494"/>
    <cellStyle name="20% - Accent6 2 2 3" xfId="495"/>
    <cellStyle name="20% - Accent6 2 3" xfId="496"/>
    <cellStyle name="20% - Accent6 2 4" xfId="497"/>
    <cellStyle name="20% - Accent6 2 4 2" xfId="498"/>
    <cellStyle name="20% - Accent6 2 5" xfId="499"/>
    <cellStyle name="20% - Accent6 20" xfId="500"/>
    <cellStyle name="20% - Accent6 21" xfId="501"/>
    <cellStyle name="20% - Accent6 22" xfId="502"/>
    <cellStyle name="20% - Accent6 23" xfId="503"/>
    <cellStyle name="20% - Accent6 24" xfId="504"/>
    <cellStyle name="20% - Accent6 25" xfId="505"/>
    <cellStyle name="20% - Accent6 3" xfId="506"/>
    <cellStyle name="20% - Accent6 3 2" xfId="507"/>
    <cellStyle name="20% - Accent6 3 3" xfId="508"/>
    <cellStyle name="20% - Accent6 3 4" xfId="509"/>
    <cellStyle name="20% - Accent6 3 4 2" xfId="510"/>
    <cellStyle name="20% - Accent6 3 5" xfId="511"/>
    <cellStyle name="20% - Accent6 4" xfId="512"/>
    <cellStyle name="20% - Accent6 4 2" xfId="513"/>
    <cellStyle name="20% - Accent6 4 3" xfId="514"/>
    <cellStyle name="20% - Accent6 4 4" xfId="515"/>
    <cellStyle name="20% - Accent6 4 4 2" xfId="516"/>
    <cellStyle name="20% - Accent6 4 5" xfId="517"/>
    <cellStyle name="20% - Accent6 5" xfId="518"/>
    <cellStyle name="20% - Accent6 6" xfId="519"/>
    <cellStyle name="20% - Accent6 7" xfId="520"/>
    <cellStyle name="20% - Accent6 8" xfId="521"/>
    <cellStyle name="20% - Accent6 9" xfId="522"/>
    <cellStyle name="40% - 1. jelölőszín" xfId="523"/>
    <cellStyle name="40% - 1. jelölőszín 10" xfId="524"/>
    <cellStyle name="40% - 1. jelölőszín 11" xfId="525"/>
    <cellStyle name="40% - 1. jelölőszín 12" xfId="526"/>
    <cellStyle name="40% - 1. jelölőszín 13" xfId="527"/>
    <cellStyle name="40% - 1. jelölőszín 14" xfId="528"/>
    <cellStyle name="40% - 1. jelölőszín 15" xfId="529"/>
    <cellStyle name="40% - 1. jelölőszín 16" xfId="530"/>
    <cellStyle name="40% - 1. jelölőszín 17" xfId="531"/>
    <cellStyle name="40% - 1. jelölőszín 18" xfId="532"/>
    <cellStyle name="40% - 1. jelölőszín 19" xfId="533"/>
    <cellStyle name="40% - 1. jelölőszín 2" xfId="534"/>
    <cellStyle name="40% - 1. jelölőszín 20" xfId="535"/>
    <cellStyle name="40% - 1. jelölőszín 21" xfId="536"/>
    <cellStyle name="40% - 1. jelölőszín 22" xfId="537"/>
    <cellStyle name="40% - 1. jelölőszín 23" xfId="538"/>
    <cellStyle name="40% - 1. jelölőszín 3" xfId="539"/>
    <cellStyle name="40% - 1. jelölőszín 4" xfId="540"/>
    <cellStyle name="40% - 1. jelölőszín 5" xfId="541"/>
    <cellStyle name="40% - 1. jelölőszín 6" xfId="542"/>
    <cellStyle name="40% - 1. jelölőszín 7" xfId="543"/>
    <cellStyle name="40% - 1. jelölőszín 8" xfId="544"/>
    <cellStyle name="40% - 1. jelölőszín 9" xfId="545"/>
    <cellStyle name="40% - 2. jelölőszín" xfId="546"/>
    <cellStyle name="40% - 3. jelölőszín" xfId="547"/>
    <cellStyle name="40% - 3. jelölőszín 10" xfId="548"/>
    <cellStyle name="40% - 3. jelölőszín 11" xfId="549"/>
    <cellStyle name="40% - 3. jelölőszín 12" xfId="550"/>
    <cellStyle name="40% - 3. jelölőszín 13" xfId="551"/>
    <cellStyle name="40% - 3. jelölőszín 14" xfId="552"/>
    <cellStyle name="40% - 3. jelölőszín 15" xfId="553"/>
    <cellStyle name="40% - 3. jelölőszín 16" xfId="554"/>
    <cellStyle name="40% - 3. jelölőszín 17" xfId="555"/>
    <cellStyle name="40% - 3. jelölőszín 18" xfId="556"/>
    <cellStyle name="40% - 3. jelölőszín 19" xfId="557"/>
    <cellStyle name="40% - 3. jelölőszín 2" xfId="558"/>
    <cellStyle name="40% - 3. jelölőszín 20" xfId="559"/>
    <cellStyle name="40% - 3. jelölőszín 21" xfId="560"/>
    <cellStyle name="40% - 3. jelölőszín 22" xfId="561"/>
    <cellStyle name="40% - 3. jelölőszín 23" xfId="562"/>
    <cellStyle name="40% - 3. jelölőszín 3" xfId="563"/>
    <cellStyle name="40% - 3. jelölőszín 4" xfId="564"/>
    <cellStyle name="40% - 3. jelölőszín 5" xfId="565"/>
    <cellStyle name="40% - 3. jelölőszín 6" xfId="566"/>
    <cellStyle name="40% - 3. jelölőszín 7" xfId="567"/>
    <cellStyle name="40% - 3. jelölőszín 8" xfId="568"/>
    <cellStyle name="40% - 3. jelölőszín 9" xfId="569"/>
    <cellStyle name="40% - 4. jelölőszín" xfId="570"/>
    <cellStyle name="40% - 5. jelölőszín" xfId="571"/>
    <cellStyle name="40% - 5. jelölőszín 10" xfId="572"/>
    <cellStyle name="40% - 5. jelölőszín 11" xfId="573"/>
    <cellStyle name="40% - 5. jelölőszín 12" xfId="574"/>
    <cellStyle name="40% - 5. jelölőszín 13" xfId="575"/>
    <cellStyle name="40% - 5. jelölőszín 14" xfId="576"/>
    <cellStyle name="40% - 5. jelölőszín 15" xfId="577"/>
    <cellStyle name="40% - 5. jelölőszín 16" xfId="578"/>
    <cellStyle name="40% - 5. jelölőszín 17" xfId="579"/>
    <cellStyle name="40% - 5. jelölőszín 18" xfId="580"/>
    <cellStyle name="40% - 5. jelölőszín 19" xfId="581"/>
    <cellStyle name="40% - 5. jelölőszín 2" xfId="582"/>
    <cellStyle name="40% - 5. jelölőszín 20" xfId="583"/>
    <cellStyle name="40% - 5. jelölőszín 21" xfId="584"/>
    <cellStyle name="40% - 5. jelölőszín 22" xfId="585"/>
    <cellStyle name="40% - 5. jelölőszín 23" xfId="586"/>
    <cellStyle name="40% - 5. jelölőszín 3" xfId="587"/>
    <cellStyle name="40% - 5. jelölőszín 4" xfId="588"/>
    <cellStyle name="40% - 5. jelölőszín 5" xfId="589"/>
    <cellStyle name="40% - 5. jelölőszín 6" xfId="590"/>
    <cellStyle name="40% - 5. jelölőszín 7" xfId="591"/>
    <cellStyle name="40% - 5. jelölőszín 8" xfId="592"/>
    <cellStyle name="40% - 5. jelölőszín 9" xfId="593"/>
    <cellStyle name="40% - 6. jelölőszín" xfId="594"/>
    <cellStyle name="40% - Accent1" xfId="595"/>
    <cellStyle name="40% - Accent1 10" xfId="596"/>
    <cellStyle name="40% - Accent1 10 2" xfId="597"/>
    <cellStyle name="40% - Accent1 10 3" xfId="598"/>
    <cellStyle name="40% - Accent1 11" xfId="599"/>
    <cellStyle name="40% - Accent1 11 2" xfId="600"/>
    <cellStyle name="40% - Accent1 11 3" xfId="601"/>
    <cellStyle name="40% - Accent1 12" xfId="602"/>
    <cellStyle name="40% - Accent1 12 2" xfId="603"/>
    <cellStyle name="40% - Accent1 12 3" xfId="604"/>
    <cellStyle name="40% - Accent1 13" xfId="605"/>
    <cellStyle name="40% - Accent1 13 2" xfId="606"/>
    <cellStyle name="40% - Accent1 13 3" xfId="607"/>
    <cellStyle name="40% - Accent1 14" xfId="608"/>
    <cellStyle name="40% - Accent1 14 2" xfId="609"/>
    <cellStyle name="40% - Accent1 14 3" xfId="610"/>
    <cellStyle name="40% - Accent1 15" xfId="611"/>
    <cellStyle name="40% - Accent1 15 2" xfId="612"/>
    <cellStyle name="40% - Accent1 15 3" xfId="613"/>
    <cellStyle name="40% - Accent1 16" xfId="614"/>
    <cellStyle name="40% - Accent1 16 2" xfId="615"/>
    <cellStyle name="40% - Accent1 16 3" xfId="616"/>
    <cellStyle name="40% - Accent1 17" xfId="617"/>
    <cellStyle name="40% - Accent1 17 2" xfId="618"/>
    <cellStyle name="40% - Accent1 17 3" xfId="619"/>
    <cellStyle name="40% - Accent1 18" xfId="620"/>
    <cellStyle name="40% - Accent1 18 2" xfId="621"/>
    <cellStyle name="40% - Accent1 18 3" xfId="622"/>
    <cellStyle name="40% - Accent1 19" xfId="623"/>
    <cellStyle name="40% - Accent1 19 2" xfId="624"/>
    <cellStyle name="40% - Accent1 19 3" xfId="625"/>
    <cellStyle name="40% - Accent1 2" xfId="626"/>
    <cellStyle name="40% - Accent1 2 10" xfId="627"/>
    <cellStyle name="40% - Accent1 2 2" xfId="628"/>
    <cellStyle name="40% - Accent1 2 2 2" xfId="629"/>
    <cellStyle name="40% - Accent1 2 2 2 2" xfId="630"/>
    <cellStyle name="40% - Accent1 2 2 3" xfId="631"/>
    <cellStyle name="40% - Accent1 2 2 3 2" xfId="632"/>
    <cellStyle name="40% - Accent1 2 2 4" xfId="633"/>
    <cellStyle name="40% - Accent1 2 2 5" xfId="634"/>
    <cellStyle name="40% - Accent1 2 2 6" xfId="635"/>
    <cellStyle name="40% - Accent1 2 3" xfId="636"/>
    <cellStyle name="40% - Accent1 2 3 2" xfId="637"/>
    <cellStyle name="40% - Accent1 2 3 2 2" xfId="638"/>
    <cellStyle name="40% - Accent1 2 3 3" xfId="639"/>
    <cellStyle name="40% - Accent1 2 3 3 2" xfId="640"/>
    <cellStyle name="40% - Accent1 2 3 4" xfId="641"/>
    <cellStyle name="40% - Accent1 2 3 5" xfId="642"/>
    <cellStyle name="40% - Accent1 2 4" xfId="643"/>
    <cellStyle name="40% - Accent1 2 4 2" xfId="644"/>
    <cellStyle name="40% - Accent1 2 4 2 2" xfId="645"/>
    <cellStyle name="40% - Accent1 2 4 3" xfId="646"/>
    <cellStyle name="40% - Accent1 2 4 3 2" xfId="647"/>
    <cellStyle name="40% - Accent1 2 4 4" xfId="648"/>
    <cellStyle name="40% - Accent1 2 4 5" xfId="649"/>
    <cellStyle name="40% - Accent1 2 5" xfId="650"/>
    <cellStyle name="40% - Accent1 2 5 2" xfId="651"/>
    <cellStyle name="40% - Accent1 2 6" xfId="652"/>
    <cellStyle name="40% - Accent1 2 6 2" xfId="653"/>
    <cellStyle name="40% - Accent1 2 7" xfId="654"/>
    <cellStyle name="40% - Accent1 2 7 2" xfId="655"/>
    <cellStyle name="40% - Accent1 2 8" xfId="656"/>
    <cellStyle name="40% - Accent1 2 8 2" xfId="657"/>
    <cellStyle name="40% - Accent1 2 9" xfId="658"/>
    <cellStyle name="40% - Accent1 20" xfId="659"/>
    <cellStyle name="40% - Accent1 20 2" xfId="660"/>
    <cellStyle name="40% - Accent1 20 3" xfId="661"/>
    <cellStyle name="40% - Accent1 21" xfId="662"/>
    <cellStyle name="40% - Accent1 21 2" xfId="663"/>
    <cellStyle name="40% - Accent1 21 3" xfId="664"/>
    <cellStyle name="40% - Accent1 22" xfId="665"/>
    <cellStyle name="40% - Accent1 22 2" xfId="666"/>
    <cellStyle name="40% - Accent1 22 3" xfId="667"/>
    <cellStyle name="40% - Accent1 23" xfId="668"/>
    <cellStyle name="40% - Accent1 23 2" xfId="669"/>
    <cellStyle name="40% - Accent1 24" xfId="670"/>
    <cellStyle name="40% - Accent1 25" xfId="671"/>
    <cellStyle name="40% - Accent1 26" xfId="672"/>
    <cellStyle name="40% - Accent1 27" xfId="673"/>
    <cellStyle name="40% - Accent1 28" xfId="674"/>
    <cellStyle name="40% - Accent1 29" xfId="675"/>
    <cellStyle name="40% - Accent1 29 2" xfId="676"/>
    <cellStyle name="40% - Accent1 3" xfId="677"/>
    <cellStyle name="40% - Accent1 3 2" xfId="678"/>
    <cellStyle name="40% - Accent1 3 2 2" xfId="679"/>
    <cellStyle name="40% - Accent1 3 2 2 2" xfId="680"/>
    <cellStyle name="40% - Accent1 3 2 3" xfId="681"/>
    <cellStyle name="40% - Accent1 3 2 3 2" xfId="682"/>
    <cellStyle name="40% - Accent1 3 2 4" xfId="683"/>
    <cellStyle name="40% - Accent1 3 2 5" xfId="684"/>
    <cellStyle name="40% - Accent1 3 2 6" xfId="685"/>
    <cellStyle name="40% - Accent1 3 3" xfId="686"/>
    <cellStyle name="40% - Accent1 3 3 2" xfId="687"/>
    <cellStyle name="40% - Accent1 3 3 2 2" xfId="688"/>
    <cellStyle name="40% - Accent1 3 3 3" xfId="689"/>
    <cellStyle name="40% - Accent1 3 3 3 2" xfId="690"/>
    <cellStyle name="40% - Accent1 3 3 4" xfId="691"/>
    <cellStyle name="40% - Accent1 3 3 5" xfId="692"/>
    <cellStyle name="40% - Accent1 3 4" xfId="693"/>
    <cellStyle name="40% - Accent1 3 4 2" xfId="694"/>
    <cellStyle name="40% - Accent1 3 4 2 2" xfId="695"/>
    <cellStyle name="40% - Accent1 3 4 3" xfId="696"/>
    <cellStyle name="40% - Accent1 3 4 3 2" xfId="697"/>
    <cellStyle name="40% - Accent1 3 4 4" xfId="698"/>
    <cellStyle name="40% - Accent1 3 4 5" xfId="699"/>
    <cellStyle name="40% - Accent1 3 5" xfId="700"/>
    <cellStyle name="40% - Accent1 3 5 2" xfId="701"/>
    <cellStyle name="40% - Accent1 3 5 3" xfId="702"/>
    <cellStyle name="40% - Accent1 3 6" xfId="703"/>
    <cellStyle name="40% - Accent1 3 6 2" xfId="704"/>
    <cellStyle name="40% - Accent1 3 6 3" xfId="705"/>
    <cellStyle name="40% - Accent1 3 7" xfId="706"/>
    <cellStyle name="40% - Accent1 3 7 2" xfId="707"/>
    <cellStyle name="40% - Accent1 3 8" xfId="708"/>
    <cellStyle name="40% - Accent1 30" xfId="709"/>
    <cellStyle name="40% - Accent1 4" xfId="710"/>
    <cellStyle name="40% - Accent1 4 2" xfId="711"/>
    <cellStyle name="40% - Accent1 4 2 2" xfId="712"/>
    <cellStyle name="40% - Accent1 4 2 3" xfId="713"/>
    <cellStyle name="40% - Accent1 4 3" xfId="714"/>
    <cellStyle name="40% - Accent1 4 3 2" xfId="715"/>
    <cellStyle name="40% - Accent1 4 4" xfId="716"/>
    <cellStyle name="40% - Accent1 4 5" xfId="717"/>
    <cellStyle name="40% - Accent1 4 5 2" xfId="718"/>
    <cellStyle name="40% - Accent1 4 6" xfId="719"/>
    <cellStyle name="40% - Accent1 5" xfId="720"/>
    <cellStyle name="40% - Accent1 5 2" xfId="721"/>
    <cellStyle name="40% - Accent1 5 3" xfId="722"/>
    <cellStyle name="40% - Accent1 6" xfId="723"/>
    <cellStyle name="40% - Accent1 6 2" xfId="724"/>
    <cellStyle name="40% - Accent1 6 3" xfId="725"/>
    <cellStyle name="40% - Accent1 7" xfId="726"/>
    <cellStyle name="40% - Accent1 7 2" xfId="727"/>
    <cellStyle name="40% - Accent1 7 3" xfId="728"/>
    <cellStyle name="40% - Accent1 8" xfId="729"/>
    <cellStyle name="40% - Accent1 8 2" xfId="730"/>
    <cellStyle name="40% - Accent1 8 3" xfId="731"/>
    <cellStyle name="40% - Accent1 9" xfId="732"/>
    <cellStyle name="40% - Accent1 9 2" xfId="733"/>
    <cellStyle name="40% - Accent1 9 3" xfId="734"/>
    <cellStyle name="40% - Accent2" xfId="735"/>
    <cellStyle name="40% - Accent2 2" xfId="736"/>
    <cellStyle name="40% - Accent2 3" xfId="737"/>
    <cellStyle name="40% - Accent2 4" xfId="738"/>
    <cellStyle name="40% - Accent3" xfId="739"/>
    <cellStyle name="40% - Accent3 10" xfId="740"/>
    <cellStyle name="40% - Accent3 11" xfId="741"/>
    <cellStyle name="40% - Accent3 12" xfId="742"/>
    <cellStyle name="40% - Accent3 13" xfId="743"/>
    <cellStyle name="40% - Accent3 14" xfId="744"/>
    <cellStyle name="40% - Accent3 15" xfId="745"/>
    <cellStyle name="40% - Accent3 16" xfId="746"/>
    <cellStyle name="40% - Accent3 17" xfId="747"/>
    <cellStyle name="40% - Accent3 18" xfId="748"/>
    <cellStyle name="40% - Accent3 19" xfId="749"/>
    <cellStyle name="40% - Accent3 2" xfId="750"/>
    <cellStyle name="40% - Accent3 2 2" xfId="751"/>
    <cellStyle name="40% - Accent3 2 2 2" xfId="752"/>
    <cellStyle name="40% - Accent3 2 2 3" xfId="753"/>
    <cellStyle name="40% - Accent3 2 3" xfId="754"/>
    <cellStyle name="40% - Accent3 2 4" xfId="755"/>
    <cellStyle name="40% - Accent3 2 4 2" xfId="756"/>
    <cellStyle name="40% - Accent3 2 5" xfId="757"/>
    <cellStyle name="40% - Accent3 20" xfId="758"/>
    <cellStyle name="40% - Accent3 21" xfId="759"/>
    <cellStyle name="40% - Accent3 22" xfId="760"/>
    <cellStyle name="40% - Accent3 23" xfId="761"/>
    <cellStyle name="40% - Accent3 24" xfId="762"/>
    <cellStyle name="40% - Accent3 25" xfId="763"/>
    <cellStyle name="40% - Accent3 3" xfId="764"/>
    <cellStyle name="40% - Accent3 3 2" xfId="765"/>
    <cellStyle name="40% - Accent3 3 3" xfId="766"/>
    <cellStyle name="40% - Accent3 3 4" xfId="767"/>
    <cellStyle name="40% - Accent3 3 4 2" xfId="768"/>
    <cellStyle name="40% - Accent3 3 5" xfId="769"/>
    <cellStyle name="40% - Accent3 4" xfId="770"/>
    <cellStyle name="40% - Accent3 4 2" xfId="771"/>
    <cellStyle name="40% - Accent3 4 3" xfId="772"/>
    <cellStyle name="40% - Accent3 4 4" xfId="773"/>
    <cellStyle name="40% - Accent3 4 4 2" xfId="774"/>
    <cellStyle name="40% - Accent3 4 5" xfId="775"/>
    <cellStyle name="40% - Accent3 5" xfId="776"/>
    <cellStyle name="40% - Accent3 6" xfId="777"/>
    <cellStyle name="40% - Accent3 7" xfId="778"/>
    <cellStyle name="40% - Accent3 8" xfId="779"/>
    <cellStyle name="40% - Accent3 9" xfId="780"/>
    <cellStyle name="40% - Accent4" xfId="781"/>
    <cellStyle name="40% - Accent4 10" xfId="782"/>
    <cellStyle name="40% - Accent4 10 2" xfId="783"/>
    <cellStyle name="40% - Accent4 10 3" xfId="784"/>
    <cellStyle name="40% - Accent4 11" xfId="785"/>
    <cellStyle name="40% - Accent4 11 2" xfId="786"/>
    <cellStyle name="40% - Accent4 11 3" xfId="787"/>
    <cellStyle name="40% - Accent4 12" xfId="788"/>
    <cellStyle name="40% - Accent4 12 2" xfId="789"/>
    <cellStyle name="40% - Accent4 12 3" xfId="790"/>
    <cellStyle name="40% - Accent4 13" xfId="791"/>
    <cellStyle name="40% - Accent4 13 2" xfId="792"/>
    <cellStyle name="40% - Accent4 13 3" xfId="793"/>
    <cellStyle name="40% - Accent4 14" xfId="794"/>
    <cellStyle name="40% - Accent4 14 2" xfId="795"/>
    <cellStyle name="40% - Accent4 14 3" xfId="796"/>
    <cellStyle name="40% - Accent4 15" xfId="797"/>
    <cellStyle name="40% - Accent4 15 2" xfId="798"/>
    <cellStyle name="40% - Accent4 15 3" xfId="799"/>
    <cellStyle name="40% - Accent4 16" xfId="800"/>
    <cellStyle name="40% - Accent4 16 2" xfId="801"/>
    <cellStyle name="40% - Accent4 16 3" xfId="802"/>
    <cellStyle name="40% - Accent4 17" xfId="803"/>
    <cellStyle name="40% - Accent4 17 2" xfId="804"/>
    <cellStyle name="40% - Accent4 17 3" xfId="805"/>
    <cellStyle name="40% - Accent4 18" xfId="806"/>
    <cellStyle name="40% - Accent4 18 2" xfId="807"/>
    <cellStyle name="40% - Accent4 18 3" xfId="808"/>
    <cellStyle name="40% - Accent4 19" xfId="809"/>
    <cellStyle name="40% - Accent4 19 2" xfId="810"/>
    <cellStyle name="40% - Accent4 19 3" xfId="811"/>
    <cellStyle name="40% - Accent4 2" xfId="812"/>
    <cellStyle name="40% - Accent4 2 2" xfId="813"/>
    <cellStyle name="40% - Accent4 2 2 2" xfId="814"/>
    <cellStyle name="40% - Accent4 2 2 3" xfId="815"/>
    <cellStyle name="40% - Accent4 2 3" xfId="816"/>
    <cellStyle name="40% - Accent4 2 4" xfId="817"/>
    <cellStyle name="40% - Accent4 2 4 2" xfId="818"/>
    <cellStyle name="40% - Accent4 2 5" xfId="819"/>
    <cellStyle name="40% - Accent4 2 5 2" xfId="820"/>
    <cellStyle name="40% - Accent4 2 6" xfId="821"/>
    <cellStyle name="40% - Accent4 20" xfId="822"/>
    <cellStyle name="40% - Accent4 20 2" xfId="823"/>
    <cellStyle name="40% - Accent4 20 3" xfId="824"/>
    <cellStyle name="40% - Accent4 21" xfId="825"/>
    <cellStyle name="40% - Accent4 21 2" xfId="826"/>
    <cellStyle name="40% - Accent4 21 3" xfId="827"/>
    <cellStyle name="40% - Accent4 22" xfId="828"/>
    <cellStyle name="40% - Accent4 22 2" xfId="829"/>
    <cellStyle name="40% - Accent4 22 3" xfId="830"/>
    <cellStyle name="40% - Accent4 23" xfId="831"/>
    <cellStyle name="40% - Accent4 23 2" xfId="832"/>
    <cellStyle name="40% - Accent4 24" xfId="833"/>
    <cellStyle name="40% - Accent4 25" xfId="834"/>
    <cellStyle name="40% - Accent4 26" xfId="835"/>
    <cellStyle name="40% - Accent4 27" xfId="836"/>
    <cellStyle name="40% - Accent4 28" xfId="837"/>
    <cellStyle name="40% - Accent4 28 2" xfId="838"/>
    <cellStyle name="40% - Accent4 3" xfId="839"/>
    <cellStyle name="40% - Accent4 3 2" xfId="840"/>
    <cellStyle name="40% - Accent4 3 2 2" xfId="841"/>
    <cellStyle name="40% - Accent4 3 2 3" xfId="842"/>
    <cellStyle name="40% - Accent4 3 3" xfId="843"/>
    <cellStyle name="40% - Accent4 3 4" xfId="844"/>
    <cellStyle name="40% - Accent4 3 4 2" xfId="845"/>
    <cellStyle name="40% - Accent4 3 5" xfId="846"/>
    <cellStyle name="40% - Accent4 3 5 2" xfId="847"/>
    <cellStyle name="40% - Accent4 3 6" xfId="848"/>
    <cellStyle name="40% - Accent4 4" xfId="849"/>
    <cellStyle name="40% - Accent4 4 2" xfId="850"/>
    <cellStyle name="40% - Accent4 4 2 2" xfId="851"/>
    <cellStyle name="40% - Accent4 4 2 3" xfId="852"/>
    <cellStyle name="40% - Accent4 4 3" xfId="853"/>
    <cellStyle name="40% - Accent4 4 4" xfId="854"/>
    <cellStyle name="40% - Accent4 4 4 2" xfId="855"/>
    <cellStyle name="40% - Accent4 4 5" xfId="856"/>
    <cellStyle name="40% - Accent4 4 5 2" xfId="857"/>
    <cellStyle name="40% - Accent4 5" xfId="858"/>
    <cellStyle name="40% - Accent4 5 2" xfId="859"/>
    <cellStyle name="40% - Accent4 5 3" xfId="860"/>
    <cellStyle name="40% - Accent4 6" xfId="861"/>
    <cellStyle name="40% - Accent4 6 2" xfId="862"/>
    <cellStyle name="40% - Accent4 6 3" xfId="863"/>
    <cellStyle name="40% - Accent4 7" xfId="864"/>
    <cellStyle name="40% - Accent4 7 2" xfId="865"/>
    <cellStyle name="40% - Accent4 7 3" xfId="866"/>
    <cellStyle name="40% - Accent4 8" xfId="867"/>
    <cellStyle name="40% - Accent4 8 2" xfId="868"/>
    <cellStyle name="40% - Accent4 8 3" xfId="869"/>
    <cellStyle name="40% - Accent4 9" xfId="870"/>
    <cellStyle name="40% - Accent4 9 2" xfId="871"/>
    <cellStyle name="40% - Accent4 9 3" xfId="872"/>
    <cellStyle name="40% - Accent5" xfId="873"/>
    <cellStyle name="40% - Accent5 10" xfId="874"/>
    <cellStyle name="40% - Accent5 10 2" xfId="875"/>
    <cellStyle name="40% - Accent5 11" xfId="876"/>
    <cellStyle name="40% - Accent5 11 2" xfId="877"/>
    <cellStyle name="40% - Accent5 12" xfId="878"/>
    <cellStyle name="40% - Accent5 12 2" xfId="879"/>
    <cellStyle name="40% - Accent5 13" xfId="880"/>
    <cellStyle name="40% - Accent5 13 2" xfId="881"/>
    <cellStyle name="40% - Accent5 14" xfId="882"/>
    <cellStyle name="40% - Accent5 14 2" xfId="883"/>
    <cellStyle name="40% - Accent5 15" xfId="884"/>
    <cellStyle name="40% - Accent5 15 2" xfId="885"/>
    <cellStyle name="40% - Accent5 16" xfId="886"/>
    <cellStyle name="40% - Accent5 16 2" xfId="887"/>
    <cellStyle name="40% - Accent5 17" xfId="888"/>
    <cellStyle name="40% - Accent5 17 2" xfId="889"/>
    <cellStyle name="40% - Accent5 18" xfId="890"/>
    <cellStyle name="40% - Accent5 18 2" xfId="891"/>
    <cellStyle name="40% - Accent5 19" xfId="892"/>
    <cellStyle name="40% - Accent5 19 2" xfId="893"/>
    <cellStyle name="40% - Accent5 2" xfId="894"/>
    <cellStyle name="40% - Accent5 2 2" xfId="895"/>
    <cellStyle name="40% - Accent5 2 2 2" xfId="896"/>
    <cellStyle name="40% - Accent5 2 2 2 2" xfId="897"/>
    <cellStyle name="40% - Accent5 2 2 3" xfId="898"/>
    <cellStyle name="40% - Accent5 2 2 3 2" xfId="899"/>
    <cellStyle name="40% - Accent5 2 2 4" xfId="900"/>
    <cellStyle name="40% - Accent5 2 2 5" xfId="901"/>
    <cellStyle name="40% - Accent5 2 2 6" xfId="902"/>
    <cellStyle name="40% - Accent5 2 3" xfId="903"/>
    <cellStyle name="40% - Accent5 2 3 2" xfId="904"/>
    <cellStyle name="40% - Accent5 2 3 2 2" xfId="905"/>
    <cellStyle name="40% - Accent5 2 3 3" xfId="906"/>
    <cellStyle name="40% - Accent5 2 3 3 2" xfId="907"/>
    <cellStyle name="40% - Accent5 2 3 4" xfId="908"/>
    <cellStyle name="40% - Accent5 2 3 5" xfId="909"/>
    <cellStyle name="40% - Accent5 2 4" xfId="910"/>
    <cellStyle name="40% - Accent5 2 4 2" xfId="911"/>
    <cellStyle name="40% - Accent5 2 4 2 2" xfId="912"/>
    <cellStyle name="40% - Accent5 2 4 3" xfId="913"/>
    <cellStyle name="40% - Accent5 2 4 3 2" xfId="914"/>
    <cellStyle name="40% - Accent5 2 4 4" xfId="915"/>
    <cellStyle name="40% - Accent5 2 4 5" xfId="916"/>
    <cellStyle name="40% - Accent5 2 5" xfId="917"/>
    <cellStyle name="40% - Accent5 2 5 2" xfId="918"/>
    <cellStyle name="40% - Accent5 2 6" xfId="919"/>
    <cellStyle name="40% - Accent5 2 6 2" xfId="920"/>
    <cellStyle name="40% - Accent5 2 7" xfId="921"/>
    <cellStyle name="40% - Accent5 2 7 2" xfId="922"/>
    <cellStyle name="40% - Accent5 2 8" xfId="923"/>
    <cellStyle name="40% - Accent5 2 9" xfId="924"/>
    <cellStyle name="40% - Accent5 20" xfId="925"/>
    <cellStyle name="40% - Accent5 20 2" xfId="926"/>
    <cellStyle name="40% - Accent5 21" xfId="927"/>
    <cellStyle name="40% - Accent5 21 2" xfId="928"/>
    <cellStyle name="40% - Accent5 22" xfId="929"/>
    <cellStyle name="40% - Accent5 22 2" xfId="930"/>
    <cellStyle name="40% - Accent5 23" xfId="931"/>
    <cellStyle name="40% - Accent5 23 2" xfId="932"/>
    <cellStyle name="40% - Accent5 24" xfId="933"/>
    <cellStyle name="40% - Accent5 25" xfId="934"/>
    <cellStyle name="40% - Accent5 26" xfId="935"/>
    <cellStyle name="40% - Accent5 27" xfId="936"/>
    <cellStyle name="40% - Accent5 28" xfId="937"/>
    <cellStyle name="40% - Accent5 29" xfId="938"/>
    <cellStyle name="40% - Accent5 3" xfId="939"/>
    <cellStyle name="40% - Accent5 3 2" xfId="940"/>
    <cellStyle name="40% - Accent5 3 2 2" xfId="941"/>
    <cellStyle name="40% - Accent5 3 2 2 2" xfId="942"/>
    <cellStyle name="40% - Accent5 3 2 3" xfId="943"/>
    <cellStyle name="40% - Accent5 3 2 3 2" xfId="944"/>
    <cellStyle name="40% - Accent5 3 2 4" xfId="945"/>
    <cellStyle name="40% - Accent5 3 2 5" xfId="946"/>
    <cellStyle name="40% - Accent5 3 2 6" xfId="947"/>
    <cellStyle name="40% - Accent5 3 3" xfId="948"/>
    <cellStyle name="40% - Accent5 3 3 2" xfId="949"/>
    <cellStyle name="40% - Accent5 3 3 2 2" xfId="950"/>
    <cellStyle name="40% - Accent5 3 3 3" xfId="951"/>
    <cellStyle name="40% - Accent5 3 3 3 2" xfId="952"/>
    <cellStyle name="40% - Accent5 3 3 4" xfId="953"/>
    <cellStyle name="40% - Accent5 3 3 5" xfId="954"/>
    <cellStyle name="40% - Accent5 3 4" xfId="955"/>
    <cellStyle name="40% - Accent5 3 4 2" xfId="956"/>
    <cellStyle name="40% - Accent5 3 4 2 2" xfId="957"/>
    <cellStyle name="40% - Accent5 3 4 3" xfId="958"/>
    <cellStyle name="40% - Accent5 3 4 3 2" xfId="959"/>
    <cellStyle name="40% - Accent5 3 4 4" xfId="960"/>
    <cellStyle name="40% - Accent5 3 4 5" xfId="961"/>
    <cellStyle name="40% - Accent5 3 5" xfId="962"/>
    <cellStyle name="40% - Accent5 3 5 2" xfId="963"/>
    <cellStyle name="40% - Accent5 3 6" xfId="964"/>
    <cellStyle name="40% - Accent5 3 6 2" xfId="965"/>
    <cellStyle name="40% - Accent5 3 7" xfId="966"/>
    <cellStyle name="40% - Accent5 3 8" xfId="967"/>
    <cellStyle name="40% - Accent5 30" xfId="968"/>
    <cellStyle name="40% - Accent5 4" xfId="969"/>
    <cellStyle name="40% - Accent5 4 2" xfId="970"/>
    <cellStyle name="40% - Accent5 4 2 2" xfId="971"/>
    <cellStyle name="40% - Accent5 4 2 3" xfId="972"/>
    <cellStyle name="40% - Accent5 4 3" xfId="973"/>
    <cellStyle name="40% - Accent5 4 3 2" xfId="974"/>
    <cellStyle name="40% - Accent5 4 4" xfId="975"/>
    <cellStyle name="40% - Accent5 4 5" xfId="976"/>
    <cellStyle name="40% - Accent5 4 6" xfId="977"/>
    <cellStyle name="40% - Accent5 5" xfId="978"/>
    <cellStyle name="40% - Accent5 5 2" xfId="979"/>
    <cellStyle name="40% - Accent5 6" xfId="980"/>
    <cellStyle name="40% - Accent5 6 2" xfId="981"/>
    <cellStyle name="40% - Accent5 7" xfId="982"/>
    <cellStyle name="40% - Accent5 7 2" xfId="983"/>
    <cellStyle name="40% - Accent5 8" xfId="984"/>
    <cellStyle name="40% - Accent5 8 2" xfId="985"/>
    <cellStyle name="40% - Accent5 9" xfId="986"/>
    <cellStyle name="40% - Accent5 9 2" xfId="987"/>
    <cellStyle name="40% - Accent6" xfId="988"/>
    <cellStyle name="40% - Accent6 10" xfId="989"/>
    <cellStyle name="40% - Accent6 11" xfId="990"/>
    <cellStyle name="40% - Accent6 12" xfId="991"/>
    <cellStyle name="40% - Accent6 13" xfId="992"/>
    <cellStyle name="40% - Accent6 14" xfId="993"/>
    <cellStyle name="40% - Accent6 15" xfId="994"/>
    <cellStyle name="40% - Accent6 16" xfId="995"/>
    <cellStyle name="40% - Accent6 17" xfId="996"/>
    <cellStyle name="40% - Accent6 18" xfId="997"/>
    <cellStyle name="40% - Accent6 19" xfId="998"/>
    <cellStyle name="40% - Accent6 2" xfId="999"/>
    <cellStyle name="40% - Accent6 2 2" xfId="1000"/>
    <cellStyle name="40% - Accent6 2 2 2" xfId="1001"/>
    <cellStyle name="40% - Accent6 2 2 3" xfId="1002"/>
    <cellStyle name="40% - Accent6 2 3" xfId="1003"/>
    <cellStyle name="40% - Accent6 2 4" xfId="1004"/>
    <cellStyle name="40% - Accent6 2 4 2" xfId="1005"/>
    <cellStyle name="40% - Accent6 2 5" xfId="1006"/>
    <cellStyle name="40% - Accent6 20" xfId="1007"/>
    <cellStyle name="40% - Accent6 21" xfId="1008"/>
    <cellStyle name="40% - Accent6 22" xfId="1009"/>
    <cellStyle name="40% - Accent6 23" xfId="1010"/>
    <cellStyle name="40% - Accent6 24" xfId="1011"/>
    <cellStyle name="40% - Accent6 25" xfId="1012"/>
    <cellStyle name="40% - Accent6 3" xfId="1013"/>
    <cellStyle name="40% - Accent6 3 2" xfId="1014"/>
    <cellStyle name="40% - Accent6 3 3" xfId="1015"/>
    <cellStyle name="40% - Accent6 3 4" xfId="1016"/>
    <cellStyle name="40% - Accent6 3 4 2" xfId="1017"/>
    <cellStyle name="40% - Accent6 3 5" xfId="1018"/>
    <cellStyle name="40% - Accent6 4" xfId="1019"/>
    <cellStyle name="40% - Accent6 4 2" xfId="1020"/>
    <cellStyle name="40% - Accent6 4 3" xfId="1021"/>
    <cellStyle name="40% - Accent6 4 4" xfId="1022"/>
    <cellStyle name="40% - Accent6 4 4 2" xfId="1023"/>
    <cellStyle name="40% - Accent6 4 5" xfId="1024"/>
    <cellStyle name="40% - Accent6 5" xfId="1025"/>
    <cellStyle name="40% - Accent6 6" xfId="1026"/>
    <cellStyle name="40% - Accent6 7" xfId="1027"/>
    <cellStyle name="40% - Accent6 8" xfId="1028"/>
    <cellStyle name="40% - Accent6 9" xfId="1029"/>
    <cellStyle name="60% - 1. jelölőszín" xfId="1030"/>
    <cellStyle name="60% - 1. jelölőszín 10" xfId="1031"/>
    <cellStyle name="60% - 1. jelölőszín 11" xfId="1032"/>
    <cellStyle name="60% - 1. jelölőszín 12" xfId="1033"/>
    <cellStyle name="60% - 1. jelölőszín 13" xfId="1034"/>
    <cellStyle name="60% - 1. jelölőszín 14" xfId="1035"/>
    <cellStyle name="60% - 1. jelölőszín 15" xfId="1036"/>
    <cellStyle name="60% - 1. jelölőszín 16" xfId="1037"/>
    <cellStyle name="60% - 1. jelölőszín 17" xfId="1038"/>
    <cellStyle name="60% - 1. jelölőszín 18" xfId="1039"/>
    <cellStyle name="60% - 1. jelölőszín 19" xfId="1040"/>
    <cellStyle name="60% - 1. jelölőszín 2" xfId="1041"/>
    <cellStyle name="60% - 1. jelölőszín 20" xfId="1042"/>
    <cellStyle name="60% - 1. jelölőszín 21" xfId="1043"/>
    <cellStyle name="60% - 1. jelölőszín 22" xfId="1044"/>
    <cellStyle name="60% - 1. jelölőszín 23" xfId="1045"/>
    <cellStyle name="60% - 1. jelölőszín 3" xfId="1046"/>
    <cellStyle name="60% - 1. jelölőszín 4" xfId="1047"/>
    <cellStyle name="60% - 1. jelölőszín 5" xfId="1048"/>
    <cellStyle name="60% - 1. jelölőszín 6" xfId="1049"/>
    <cellStyle name="60% - 1. jelölőszín 7" xfId="1050"/>
    <cellStyle name="60% - 1. jelölőszín 8" xfId="1051"/>
    <cellStyle name="60% - 1. jelölőszín 9" xfId="1052"/>
    <cellStyle name="60% - 2. jelölőszín" xfId="1053"/>
    <cellStyle name="60% - 3. jelölőszín" xfId="1054"/>
    <cellStyle name="60% - 4. jelölőszín" xfId="1055"/>
    <cellStyle name="60% - 5. jelölőszín" xfId="1056"/>
    <cellStyle name="60% - 5. jelölőszín 10" xfId="1057"/>
    <cellStyle name="60% - 5. jelölőszín 11" xfId="1058"/>
    <cellStyle name="60% - 5. jelölőszín 12" xfId="1059"/>
    <cellStyle name="60% - 5. jelölőszín 13" xfId="1060"/>
    <cellStyle name="60% - 5. jelölőszín 14" xfId="1061"/>
    <cellStyle name="60% - 5. jelölőszín 15" xfId="1062"/>
    <cellStyle name="60% - 5. jelölőszín 16" xfId="1063"/>
    <cellStyle name="60% - 5. jelölőszín 17" xfId="1064"/>
    <cellStyle name="60% - 5. jelölőszín 18" xfId="1065"/>
    <cellStyle name="60% - 5. jelölőszín 19" xfId="1066"/>
    <cellStyle name="60% - 5. jelölőszín 2" xfId="1067"/>
    <cellStyle name="60% - 5. jelölőszín 20" xfId="1068"/>
    <cellStyle name="60% - 5. jelölőszín 21" xfId="1069"/>
    <cellStyle name="60% - 5. jelölőszín 22" xfId="1070"/>
    <cellStyle name="60% - 5. jelölőszín 23" xfId="1071"/>
    <cellStyle name="60% - 5. jelölőszín 3" xfId="1072"/>
    <cellStyle name="60% - 5. jelölőszín 4" xfId="1073"/>
    <cellStyle name="60% - 5. jelölőszín 5" xfId="1074"/>
    <cellStyle name="60% - 5. jelölőszín 6" xfId="1075"/>
    <cellStyle name="60% - 5. jelölőszín 7" xfId="1076"/>
    <cellStyle name="60% - 5. jelölőszín 8" xfId="1077"/>
    <cellStyle name="60% - 5. jelölőszín 9" xfId="1078"/>
    <cellStyle name="60% - 6. jelölőszín" xfId="1079"/>
    <cellStyle name="60% - Accent1" xfId="1080"/>
    <cellStyle name="60% - Accent1 10" xfId="1081"/>
    <cellStyle name="60% - Accent1 11" xfId="1082"/>
    <cellStyle name="60% - Accent1 12" xfId="1083"/>
    <cellStyle name="60% - Accent1 13" xfId="1084"/>
    <cellStyle name="60% - Accent1 14" xfId="1085"/>
    <cellStyle name="60% - Accent1 15" xfId="1086"/>
    <cellStyle name="60% - Accent1 16" xfId="1087"/>
    <cellStyle name="60% - Accent1 17" xfId="1088"/>
    <cellStyle name="60% - Accent1 18" xfId="1089"/>
    <cellStyle name="60% - Accent1 19" xfId="1090"/>
    <cellStyle name="60% - Accent1 2" xfId="1091"/>
    <cellStyle name="60% - Accent1 2 2" xfId="1092"/>
    <cellStyle name="60% - Accent1 2 2 2" xfId="1093"/>
    <cellStyle name="60% - Accent1 2 2 2 2" xfId="1094"/>
    <cellStyle name="60% - Accent1 2 2 3" xfId="1095"/>
    <cellStyle name="60% - Accent1 2 2 3 2" xfId="1096"/>
    <cellStyle name="60% - Accent1 2 2 4" xfId="1097"/>
    <cellStyle name="60% - Accent1 2 2 5" xfId="1098"/>
    <cellStyle name="60% - Accent1 2 2 6" xfId="1099"/>
    <cellStyle name="60% - Accent1 2 3" xfId="1100"/>
    <cellStyle name="60% - Accent1 2 3 2" xfId="1101"/>
    <cellStyle name="60% - Accent1 2 3 2 2" xfId="1102"/>
    <cellStyle name="60% - Accent1 2 3 3" xfId="1103"/>
    <cellStyle name="60% - Accent1 2 3 3 2" xfId="1104"/>
    <cellStyle name="60% - Accent1 2 3 4" xfId="1105"/>
    <cellStyle name="60% - Accent1 2 3 5" xfId="1106"/>
    <cellStyle name="60% - Accent1 2 4" xfId="1107"/>
    <cellStyle name="60% - Accent1 2 4 2" xfId="1108"/>
    <cellStyle name="60% - Accent1 2 4 2 2" xfId="1109"/>
    <cellStyle name="60% - Accent1 2 4 3" xfId="1110"/>
    <cellStyle name="60% - Accent1 2 4 3 2" xfId="1111"/>
    <cellStyle name="60% - Accent1 2 4 4" xfId="1112"/>
    <cellStyle name="60% - Accent1 2 4 5" xfId="1113"/>
    <cellStyle name="60% - Accent1 2 5" xfId="1114"/>
    <cellStyle name="60% - Accent1 2 5 2" xfId="1115"/>
    <cellStyle name="60% - Accent1 2 6" xfId="1116"/>
    <cellStyle name="60% - Accent1 2 6 2" xfId="1117"/>
    <cellStyle name="60% - Accent1 2 7" xfId="1118"/>
    <cellStyle name="60% - Accent1 2 7 2" xfId="1119"/>
    <cellStyle name="60% - Accent1 2 8" xfId="1120"/>
    <cellStyle name="60% - Accent1 2 9" xfId="1121"/>
    <cellStyle name="60% - Accent1 20" xfId="1122"/>
    <cellStyle name="60% - Accent1 21" xfId="1123"/>
    <cellStyle name="60% - Accent1 22" xfId="1124"/>
    <cellStyle name="60% - Accent1 23" xfId="1125"/>
    <cellStyle name="60% - Accent1 24" xfId="1126"/>
    <cellStyle name="60% - Accent1 25" xfId="1127"/>
    <cellStyle name="60% - Accent1 26" xfId="1128"/>
    <cellStyle name="60% - Accent1 3" xfId="1129"/>
    <cellStyle name="60% - Accent1 3 2" xfId="1130"/>
    <cellStyle name="60% - Accent1 3 2 2" xfId="1131"/>
    <cellStyle name="60% - Accent1 3 2 2 2" xfId="1132"/>
    <cellStyle name="60% - Accent1 3 2 3" xfId="1133"/>
    <cellStyle name="60% - Accent1 3 2 3 2" xfId="1134"/>
    <cellStyle name="60% - Accent1 3 2 4" xfId="1135"/>
    <cellStyle name="60% - Accent1 3 2 5" xfId="1136"/>
    <cellStyle name="60% - Accent1 3 3" xfId="1137"/>
    <cellStyle name="60% - Accent1 3 3 2" xfId="1138"/>
    <cellStyle name="60% - Accent1 3 3 2 2" xfId="1139"/>
    <cellStyle name="60% - Accent1 3 3 3" xfId="1140"/>
    <cellStyle name="60% - Accent1 3 3 3 2" xfId="1141"/>
    <cellStyle name="60% - Accent1 3 3 4" xfId="1142"/>
    <cellStyle name="60% - Accent1 3 3 5" xfId="1143"/>
    <cellStyle name="60% - Accent1 3 4" xfId="1144"/>
    <cellStyle name="60% - Accent1 3 4 2" xfId="1145"/>
    <cellStyle name="60% - Accent1 3 4 2 2" xfId="1146"/>
    <cellStyle name="60% - Accent1 3 4 3" xfId="1147"/>
    <cellStyle name="60% - Accent1 3 4 3 2" xfId="1148"/>
    <cellStyle name="60% - Accent1 3 4 4" xfId="1149"/>
    <cellStyle name="60% - Accent1 3 4 5" xfId="1150"/>
    <cellStyle name="60% - Accent1 4" xfId="1151"/>
    <cellStyle name="60% - Accent1 4 2" xfId="1152"/>
    <cellStyle name="60% - Accent1 4 2 2" xfId="1153"/>
    <cellStyle name="60% - Accent1 4 3" xfId="1154"/>
    <cellStyle name="60% - Accent1 4 3 2" xfId="1155"/>
    <cellStyle name="60% - Accent1 4 4" xfId="1156"/>
    <cellStyle name="60% - Accent1 4 5" xfId="1157"/>
    <cellStyle name="60% - Accent1 4 6" xfId="1158"/>
    <cellStyle name="60% - Accent1 5" xfId="1159"/>
    <cellStyle name="60% - Accent1 6" xfId="1160"/>
    <cellStyle name="60% - Accent1 7" xfId="1161"/>
    <cellStyle name="60% - Accent1 8" xfId="1162"/>
    <cellStyle name="60% - Accent1 9" xfId="1163"/>
    <cellStyle name="60% - Accent2" xfId="1164"/>
    <cellStyle name="60% - Accent2 10" xfId="1165"/>
    <cellStyle name="60% - Accent2 11" xfId="1166"/>
    <cellStyle name="60% - Accent2 12" xfId="1167"/>
    <cellStyle name="60% - Accent2 13" xfId="1168"/>
    <cellStyle name="60% - Accent2 14" xfId="1169"/>
    <cellStyle name="60% - Accent2 15" xfId="1170"/>
    <cellStyle name="60% - Accent2 16" xfId="1171"/>
    <cellStyle name="60% - Accent2 17" xfId="1172"/>
    <cellStyle name="60% - Accent2 18" xfId="1173"/>
    <cellStyle name="60% - Accent2 19" xfId="1174"/>
    <cellStyle name="60% - Accent2 2" xfId="1175"/>
    <cellStyle name="60% - Accent2 2 2" xfId="1176"/>
    <cellStyle name="60% - Accent2 2 2 2" xfId="1177"/>
    <cellStyle name="60% - Accent2 2 2 2 2" xfId="1178"/>
    <cellStyle name="60% - Accent2 2 2 3" xfId="1179"/>
    <cellStyle name="60% - Accent2 2 2 3 2" xfId="1180"/>
    <cellStyle name="60% - Accent2 2 2 4" xfId="1181"/>
    <cellStyle name="60% - Accent2 2 2 4 2" xfId="1182"/>
    <cellStyle name="60% - Accent2 2 2 5" xfId="1183"/>
    <cellStyle name="60% - Accent2 2 2 6" xfId="1184"/>
    <cellStyle name="60% - Accent2 2 3" xfId="1185"/>
    <cellStyle name="60% - Accent2 2 3 2" xfId="1186"/>
    <cellStyle name="60% - Accent2 2 3 2 2" xfId="1187"/>
    <cellStyle name="60% - Accent2 2 3 3" xfId="1188"/>
    <cellStyle name="60% - Accent2 2 3 3 2" xfId="1189"/>
    <cellStyle name="60% - Accent2 2 3 4" xfId="1190"/>
    <cellStyle name="60% - Accent2 2 3 4 2" xfId="1191"/>
    <cellStyle name="60% - Accent2 2 3 5" xfId="1192"/>
    <cellStyle name="60% - Accent2 2 4" xfId="1193"/>
    <cellStyle name="60% - Accent2 2 4 2" xfId="1194"/>
    <cellStyle name="60% - Accent2 2 4 2 2" xfId="1195"/>
    <cellStyle name="60% - Accent2 2 4 3" xfId="1196"/>
    <cellStyle name="60% - Accent2 2 4 3 2" xfId="1197"/>
    <cellStyle name="60% - Accent2 2 4 4" xfId="1198"/>
    <cellStyle name="60% - Accent2 2 4 4 2" xfId="1199"/>
    <cellStyle name="60% - Accent2 2 4 5" xfId="1200"/>
    <cellStyle name="60% - Accent2 2 5" xfId="1201"/>
    <cellStyle name="60% - Accent2 2 5 2" xfId="1202"/>
    <cellStyle name="60% - Accent2 2 6" xfId="1203"/>
    <cellStyle name="60% - Accent2 2 6 2" xfId="1204"/>
    <cellStyle name="60% - Accent2 2 7" xfId="1205"/>
    <cellStyle name="60% - Accent2 2 7 2" xfId="1206"/>
    <cellStyle name="60% - Accent2 2 8" xfId="1207"/>
    <cellStyle name="60% - Accent2 2 9" xfId="1208"/>
    <cellStyle name="60% - Accent2 20" xfId="1209"/>
    <cellStyle name="60% - Accent2 21" xfId="1210"/>
    <cellStyle name="60% - Accent2 22" xfId="1211"/>
    <cellStyle name="60% - Accent2 23" xfId="1212"/>
    <cellStyle name="60% - Accent2 24" xfId="1213"/>
    <cellStyle name="60% - Accent2 25" xfId="1214"/>
    <cellStyle name="60% - Accent2 3" xfId="1215"/>
    <cellStyle name="60% - Accent2 3 2" xfId="1216"/>
    <cellStyle name="60% - Accent2 3 2 2" xfId="1217"/>
    <cellStyle name="60% - Accent2 3 2 2 2" xfId="1218"/>
    <cellStyle name="60% - Accent2 3 2 3" xfId="1219"/>
    <cellStyle name="60% - Accent2 3 2 3 2" xfId="1220"/>
    <cellStyle name="60% - Accent2 3 2 4" xfId="1221"/>
    <cellStyle name="60% - Accent2 3 2 4 2" xfId="1222"/>
    <cellStyle name="60% - Accent2 3 2 5" xfId="1223"/>
    <cellStyle name="60% - Accent2 3 3" xfId="1224"/>
    <cellStyle name="60% - Accent2 3 3 2" xfId="1225"/>
    <cellStyle name="60% - Accent2 3 3 2 2" xfId="1226"/>
    <cellStyle name="60% - Accent2 3 3 3" xfId="1227"/>
    <cellStyle name="60% - Accent2 3 3 3 2" xfId="1228"/>
    <cellStyle name="60% - Accent2 3 3 4" xfId="1229"/>
    <cellStyle name="60% - Accent2 3 3 4 2" xfId="1230"/>
    <cellStyle name="60% - Accent2 3 3 5" xfId="1231"/>
    <cellStyle name="60% - Accent2 3 4" xfId="1232"/>
    <cellStyle name="60% - Accent2 3 4 2" xfId="1233"/>
    <cellStyle name="60% - Accent2 3 4 2 2" xfId="1234"/>
    <cellStyle name="60% - Accent2 3 4 3" xfId="1235"/>
    <cellStyle name="60% - Accent2 3 4 3 2" xfId="1236"/>
    <cellStyle name="60% - Accent2 3 4 4" xfId="1237"/>
    <cellStyle name="60% - Accent2 3 4 4 2" xfId="1238"/>
    <cellStyle name="60% - Accent2 3 4 5" xfId="1239"/>
    <cellStyle name="60% - Accent2 3 5" xfId="1240"/>
    <cellStyle name="60% - Accent2 4" xfId="1241"/>
    <cellStyle name="60% - Accent2 4 2" xfId="1242"/>
    <cellStyle name="60% - Accent2 4 2 2" xfId="1243"/>
    <cellStyle name="60% - Accent2 4 3" xfId="1244"/>
    <cellStyle name="60% - Accent2 4 3 2" xfId="1245"/>
    <cellStyle name="60% - Accent2 4 4" xfId="1246"/>
    <cellStyle name="60% - Accent2 4 4 2" xfId="1247"/>
    <cellStyle name="60% - Accent2 4 5" xfId="1248"/>
    <cellStyle name="60% - Accent2 4 6" xfId="1249"/>
    <cellStyle name="60% - Accent2 5" xfId="1250"/>
    <cellStyle name="60% - Accent2 6" xfId="1251"/>
    <cellStyle name="60% - Accent2 7" xfId="1252"/>
    <cellStyle name="60% - Accent2 8" xfId="1253"/>
    <cellStyle name="60% - Accent2 9" xfId="1254"/>
    <cellStyle name="60% - Accent3" xfId="1255"/>
    <cellStyle name="60% - Accent3 10" xfId="1256"/>
    <cellStyle name="60% - Accent3 11" xfId="1257"/>
    <cellStyle name="60% - Accent3 12" xfId="1258"/>
    <cellStyle name="60% - Accent3 13" xfId="1259"/>
    <cellStyle name="60% - Accent3 14" xfId="1260"/>
    <cellStyle name="60% - Accent3 15" xfId="1261"/>
    <cellStyle name="60% - Accent3 16" xfId="1262"/>
    <cellStyle name="60% - Accent3 17" xfId="1263"/>
    <cellStyle name="60% - Accent3 18" xfId="1264"/>
    <cellStyle name="60% - Accent3 19" xfId="1265"/>
    <cellStyle name="60% - Accent3 2" xfId="1266"/>
    <cellStyle name="60% - Accent3 2 2" xfId="1267"/>
    <cellStyle name="60% - Accent3 2 2 2" xfId="1268"/>
    <cellStyle name="60% - Accent3 2 2 2 2" xfId="1269"/>
    <cellStyle name="60% - Accent3 2 2 3" xfId="1270"/>
    <cellStyle name="60% - Accent3 2 2 3 2" xfId="1271"/>
    <cellStyle name="60% - Accent3 2 2 4" xfId="1272"/>
    <cellStyle name="60% - Accent3 2 2 4 2" xfId="1273"/>
    <cellStyle name="60% - Accent3 2 2 5" xfId="1274"/>
    <cellStyle name="60% - Accent3 2 2 6" xfId="1275"/>
    <cellStyle name="60% - Accent3 2 3" xfId="1276"/>
    <cellStyle name="60% - Accent3 2 3 2" xfId="1277"/>
    <cellStyle name="60% - Accent3 2 3 2 2" xfId="1278"/>
    <cellStyle name="60% - Accent3 2 3 3" xfId="1279"/>
    <cellStyle name="60% - Accent3 2 3 3 2" xfId="1280"/>
    <cellStyle name="60% - Accent3 2 3 4" xfId="1281"/>
    <cellStyle name="60% - Accent3 2 3 4 2" xfId="1282"/>
    <cellStyle name="60% - Accent3 2 3 5" xfId="1283"/>
    <cellStyle name="60% - Accent3 2 4" xfId="1284"/>
    <cellStyle name="60% - Accent3 2 4 2" xfId="1285"/>
    <cellStyle name="60% - Accent3 2 4 2 2" xfId="1286"/>
    <cellStyle name="60% - Accent3 2 4 3" xfId="1287"/>
    <cellStyle name="60% - Accent3 2 4 3 2" xfId="1288"/>
    <cellStyle name="60% - Accent3 2 4 4" xfId="1289"/>
    <cellStyle name="60% - Accent3 2 4 4 2" xfId="1290"/>
    <cellStyle name="60% - Accent3 2 4 5" xfId="1291"/>
    <cellStyle name="60% - Accent3 2 5" xfId="1292"/>
    <cellStyle name="60% - Accent3 2 5 2" xfId="1293"/>
    <cellStyle name="60% - Accent3 2 6" xfId="1294"/>
    <cellStyle name="60% - Accent3 2 6 2" xfId="1295"/>
    <cellStyle name="60% - Accent3 2 7" xfId="1296"/>
    <cellStyle name="60% - Accent3 2 8" xfId="1297"/>
    <cellStyle name="60% - Accent3 2 9" xfId="1298"/>
    <cellStyle name="60% - Accent3 20" xfId="1299"/>
    <cellStyle name="60% - Accent3 21" xfId="1300"/>
    <cellStyle name="60% - Accent3 22" xfId="1301"/>
    <cellStyle name="60% - Accent3 23" xfId="1302"/>
    <cellStyle name="60% - Accent3 24" xfId="1303"/>
    <cellStyle name="60% - Accent3 25" xfId="1304"/>
    <cellStyle name="60% - Accent3 3" xfId="1305"/>
    <cellStyle name="60% - Accent3 3 2" xfId="1306"/>
    <cellStyle name="60% - Accent3 3 2 2" xfId="1307"/>
    <cellStyle name="60% - Accent3 3 2 2 2" xfId="1308"/>
    <cellStyle name="60% - Accent3 3 2 3" xfId="1309"/>
    <cellStyle name="60% - Accent3 3 2 3 2" xfId="1310"/>
    <cellStyle name="60% - Accent3 3 2 4" xfId="1311"/>
    <cellStyle name="60% - Accent3 3 2 4 2" xfId="1312"/>
    <cellStyle name="60% - Accent3 3 2 5" xfId="1313"/>
    <cellStyle name="60% - Accent3 3 3" xfId="1314"/>
    <cellStyle name="60% - Accent3 3 3 2" xfId="1315"/>
    <cellStyle name="60% - Accent3 3 3 2 2" xfId="1316"/>
    <cellStyle name="60% - Accent3 3 3 3" xfId="1317"/>
    <cellStyle name="60% - Accent3 3 3 3 2" xfId="1318"/>
    <cellStyle name="60% - Accent3 3 3 4" xfId="1319"/>
    <cellStyle name="60% - Accent3 3 3 4 2" xfId="1320"/>
    <cellStyle name="60% - Accent3 3 3 5" xfId="1321"/>
    <cellStyle name="60% - Accent3 3 4" xfId="1322"/>
    <cellStyle name="60% - Accent3 3 4 2" xfId="1323"/>
    <cellStyle name="60% - Accent3 3 4 2 2" xfId="1324"/>
    <cellStyle name="60% - Accent3 3 4 3" xfId="1325"/>
    <cellStyle name="60% - Accent3 3 4 3 2" xfId="1326"/>
    <cellStyle name="60% - Accent3 3 4 4" xfId="1327"/>
    <cellStyle name="60% - Accent3 3 4 4 2" xfId="1328"/>
    <cellStyle name="60% - Accent3 3 4 5" xfId="1329"/>
    <cellStyle name="60% - Accent3 3 5" xfId="1330"/>
    <cellStyle name="60% - Accent3 3 6" xfId="1331"/>
    <cellStyle name="60% - Accent3 3 7" xfId="1332"/>
    <cellStyle name="60% - Accent3 3 8" xfId="1333"/>
    <cellStyle name="60% - Accent3 4" xfId="1334"/>
    <cellStyle name="60% - Accent3 4 2" xfId="1335"/>
    <cellStyle name="60% - Accent3 4 2 2" xfId="1336"/>
    <cellStyle name="60% - Accent3 4 3" xfId="1337"/>
    <cellStyle name="60% - Accent3 4 3 2" xfId="1338"/>
    <cellStyle name="60% - Accent3 4 4" xfId="1339"/>
    <cellStyle name="60% - Accent3 4 4 2" xfId="1340"/>
    <cellStyle name="60% - Accent3 4 5" xfId="1341"/>
    <cellStyle name="60% - Accent3 4 6" xfId="1342"/>
    <cellStyle name="60% - Accent3 5" xfId="1343"/>
    <cellStyle name="60% - Accent3 6" xfId="1344"/>
    <cellStyle name="60% - Accent3 7" xfId="1345"/>
    <cellStyle name="60% - Accent3 8" xfId="1346"/>
    <cellStyle name="60% - Accent3 9" xfId="1347"/>
    <cellStyle name="60% - Accent4" xfId="1348"/>
    <cellStyle name="60% - Accent4 10" xfId="1349"/>
    <cellStyle name="60% - Accent4 10 2" xfId="1350"/>
    <cellStyle name="60% - Accent4 11" xfId="1351"/>
    <cellStyle name="60% - Accent4 11 2" xfId="1352"/>
    <cellStyle name="60% - Accent4 12" xfId="1353"/>
    <cellStyle name="60% - Accent4 12 2" xfId="1354"/>
    <cellStyle name="60% - Accent4 13" xfId="1355"/>
    <cellStyle name="60% - Accent4 13 2" xfId="1356"/>
    <cellStyle name="60% - Accent4 14" xfId="1357"/>
    <cellStyle name="60% - Accent4 14 2" xfId="1358"/>
    <cellStyle name="60% - Accent4 15" xfId="1359"/>
    <cellStyle name="60% - Accent4 15 2" xfId="1360"/>
    <cellStyle name="60% - Accent4 16" xfId="1361"/>
    <cellStyle name="60% - Accent4 16 2" xfId="1362"/>
    <cellStyle name="60% - Accent4 17" xfId="1363"/>
    <cellStyle name="60% - Accent4 17 2" xfId="1364"/>
    <cellStyle name="60% - Accent4 18" xfId="1365"/>
    <cellStyle name="60% - Accent4 18 2" xfId="1366"/>
    <cellStyle name="60% - Accent4 19" xfId="1367"/>
    <cellStyle name="60% - Accent4 19 2" xfId="1368"/>
    <cellStyle name="60% - Accent4 2" xfId="1369"/>
    <cellStyle name="60% - Accent4 2 2" xfId="1370"/>
    <cellStyle name="60% - Accent4 2 2 2" xfId="1371"/>
    <cellStyle name="60% - Accent4 2 2 3" xfId="1372"/>
    <cellStyle name="60% - Accent4 2 3" xfId="1373"/>
    <cellStyle name="60% - Accent4 2 4" xfId="1374"/>
    <cellStyle name="60% - Accent4 2 4 2" xfId="1375"/>
    <cellStyle name="60% - Accent4 2 5" xfId="1376"/>
    <cellStyle name="60% - Accent4 2 5 2" xfId="1377"/>
    <cellStyle name="60% - Accent4 2 6" xfId="1378"/>
    <cellStyle name="60% - Accent4 20" xfId="1379"/>
    <cellStyle name="60% - Accent4 20 2" xfId="1380"/>
    <cellStyle name="60% - Accent4 21" xfId="1381"/>
    <cellStyle name="60% - Accent4 21 2" xfId="1382"/>
    <cellStyle name="60% - Accent4 22" xfId="1383"/>
    <cellStyle name="60% - Accent4 22 2" xfId="1384"/>
    <cellStyle name="60% - Accent4 23" xfId="1385"/>
    <cellStyle name="60% - Accent4 24" xfId="1386"/>
    <cellStyle name="60% - Accent4 24 2" xfId="1387"/>
    <cellStyle name="60% - Accent4 3" xfId="1388"/>
    <cellStyle name="60% - Accent4 3 2" xfId="1389"/>
    <cellStyle name="60% - Accent4 3 3" xfId="1390"/>
    <cellStyle name="60% - Accent4 3 4" xfId="1391"/>
    <cellStyle name="60% - Accent4 3 4 2" xfId="1392"/>
    <cellStyle name="60% - Accent4 3 5" xfId="1393"/>
    <cellStyle name="60% - Accent4 3 5 2" xfId="1394"/>
    <cellStyle name="60% - Accent4 3 6" xfId="1395"/>
    <cellStyle name="60% - Accent4 4" xfId="1396"/>
    <cellStyle name="60% - Accent4 4 2" xfId="1397"/>
    <cellStyle name="60% - Accent4 4 3" xfId="1398"/>
    <cellStyle name="60% - Accent4 4 4" xfId="1399"/>
    <cellStyle name="60% - Accent4 4 4 2" xfId="1400"/>
    <cellStyle name="60% - Accent4 4 5" xfId="1401"/>
    <cellStyle name="60% - Accent4 4 5 2" xfId="1402"/>
    <cellStyle name="60% - Accent4 5" xfId="1403"/>
    <cellStyle name="60% - Accent4 5 2" xfId="1404"/>
    <cellStyle name="60% - Accent4 6" xfId="1405"/>
    <cellStyle name="60% - Accent4 6 2" xfId="1406"/>
    <cellStyle name="60% - Accent4 7" xfId="1407"/>
    <cellStyle name="60% - Accent4 7 2" xfId="1408"/>
    <cellStyle name="60% - Accent4 8" xfId="1409"/>
    <cellStyle name="60% - Accent4 8 2" xfId="1410"/>
    <cellStyle name="60% - Accent4 9" xfId="1411"/>
    <cellStyle name="60% - Accent4 9 2" xfId="1412"/>
    <cellStyle name="60% - Accent5" xfId="1413"/>
    <cellStyle name="60% - Accent5 10" xfId="1414"/>
    <cellStyle name="60% - Accent5 11" xfId="1415"/>
    <cellStyle name="60% - Accent5 12" xfId="1416"/>
    <cellStyle name="60% - Accent5 13" xfId="1417"/>
    <cellStyle name="60% - Accent5 14" xfId="1418"/>
    <cellStyle name="60% - Accent5 15" xfId="1419"/>
    <cellStyle name="60% - Accent5 16" xfId="1420"/>
    <cellStyle name="60% - Accent5 17" xfId="1421"/>
    <cellStyle name="60% - Accent5 18" xfId="1422"/>
    <cellStyle name="60% - Accent5 19" xfId="1423"/>
    <cellStyle name="60% - Accent5 2" xfId="1424"/>
    <cellStyle name="60% - Accent5 2 2" xfId="1425"/>
    <cellStyle name="60% - Accent5 2 2 2" xfId="1426"/>
    <cellStyle name="60% - Accent5 2 2 2 2" xfId="1427"/>
    <cellStyle name="60% - Accent5 2 2 3" xfId="1428"/>
    <cellStyle name="60% - Accent5 2 2 3 2" xfId="1429"/>
    <cellStyle name="60% - Accent5 2 2 4" xfId="1430"/>
    <cellStyle name="60% - Accent5 2 2 5" xfId="1431"/>
    <cellStyle name="60% - Accent5 2 2 6" xfId="1432"/>
    <cellStyle name="60% - Accent5 2 3" xfId="1433"/>
    <cellStyle name="60% - Accent5 2 3 2" xfId="1434"/>
    <cellStyle name="60% - Accent5 2 3 2 2" xfId="1435"/>
    <cellStyle name="60% - Accent5 2 3 3" xfId="1436"/>
    <cellStyle name="60% - Accent5 2 3 3 2" xfId="1437"/>
    <cellStyle name="60% - Accent5 2 3 4" xfId="1438"/>
    <cellStyle name="60% - Accent5 2 3 5" xfId="1439"/>
    <cellStyle name="60% - Accent5 2 4" xfId="1440"/>
    <cellStyle name="60% - Accent5 2 4 2" xfId="1441"/>
    <cellStyle name="60% - Accent5 2 4 2 2" xfId="1442"/>
    <cellStyle name="60% - Accent5 2 4 3" xfId="1443"/>
    <cellStyle name="60% - Accent5 2 4 3 2" xfId="1444"/>
    <cellStyle name="60% - Accent5 2 4 4" xfId="1445"/>
    <cellStyle name="60% - Accent5 2 4 5" xfId="1446"/>
    <cellStyle name="60% - Accent5 2 5" xfId="1447"/>
    <cellStyle name="60% - Accent5 2 5 2" xfId="1448"/>
    <cellStyle name="60% - Accent5 2 6" xfId="1449"/>
    <cellStyle name="60% - Accent5 2 6 2" xfId="1450"/>
    <cellStyle name="60% - Accent5 2 7" xfId="1451"/>
    <cellStyle name="60% - Accent5 2 7 2" xfId="1452"/>
    <cellStyle name="60% - Accent5 2 8" xfId="1453"/>
    <cellStyle name="60% - Accent5 2 9" xfId="1454"/>
    <cellStyle name="60% - Accent5 20" xfId="1455"/>
    <cellStyle name="60% - Accent5 21" xfId="1456"/>
    <cellStyle name="60% - Accent5 22" xfId="1457"/>
    <cellStyle name="60% - Accent5 23" xfId="1458"/>
    <cellStyle name="60% - Accent5 24" xfId="1459"/>
    <cellStyle name="60% - Accent5 25" xfId="1460"/>
    <cellStyle name="60% - Accent5 26" xfId="1461"/>
    <cellStyle name="60% - Accent5 3" xfId="1462"/>
    <cellStyle name="60% - Accent5 3 2" xfId="1463"/>
    <cellStyle name="60% - Accent5 3 2 2" xfId="1464"/>
    <cellStyle name="60% - Accent5 3 2 2 2" xfId="1465"/>
    <cellStyle name="60% - Accent5 3 2 3" xfId="1466"/>
    <cellStyle name="60% - Accent5 3 2 3 2" xfId="1467"/>
    <cellStyle name="60% - Accent5 3 2 4" xfId="1468"/>
    <cellStyle name="60% - Accent5 3 2 5" xfId="1469"/>
    <cellStyle name="60% - Accent5 3 3" xfId="1470"/>
    <cellStyle name="60% - Accent5 3 3 2" xfId="1471"/>
    <cellStyle name="60% - Accent5 3 3 2 2" xfId="1472"/>
    <cellStyle name="60% - Accent5 3 3 3" xfId="1473"/>
    <cellStyle name="60% - Accent5 3 3 3 2" xfId="1474"/>
    <cellStyle name="60% - Accent5 3 3 4" xfId="1475"/>
    <cellStyle name="60% - Accent5 3 3 5" xfId="1476"/>
    <cellStyle name="60% - Accent5 3 4" xfId="1477"/>
    <cellStyle name="60% - Accent5 3 4 2" xfId="1478"/>
    <cellStyle name="60% - Accent5 3 4 2 2" xfId="1479"/>
    <cellStyle name="60% - Accent5 3 4 3" xfId="1480"/>
    <cellStyle name="60% - Accent5 3 4 3 2" xfId="1481"/>
    <cellStyle name="60% - Accent5 3 4 4" xfId="1482"/>
    <cellStyle name="60% - Accent5 3 4 5" xfId="1483"/>
    <cellStyle name="60% - Accent5 4" xfId="1484"/>
    <cellStyle name="60% - Accent5 4 2" xfId="1485"/>
    <cellStyle name="60% - Accent5 4 2 2" xfId="1486"/>
    <cellStyle name="60% - Accent5 4 3" xfId="1487"/>
    <cellStyle name="60% - Accent5 4 3 2" xfId="1488"/>
    <cellStyle name="60% - Accent5 4 4" xfId="1489"/>
    <cellStyle name="60% - Accent5 4 5" xfId="1490"/>
    <cellStyle name="60% - Accent5 4 6" xfId="1491"/>
    <cellStyle name="60% - Accent5 5" xfId="1492"/>
    <cellStyle name="60% - Accent5 6" xfId="1493"/>
    <cellStyle name="60% - Accent5 7" xfId="1494"/>
    <cellStyle name="60% - Accent5 8" xfId="1495"/>
    <cellStyle name="60% - Accent5 9" xfId="1496"/>
    <cellStyle name="60% - Accent6" xfId="1497"/>
    <cellStyle name="60% - Accent6 10" xfId="1498"/>
    <cellStyle name="60% - Accent6 11" xfId="1499"/>
    <cellStyle name="60% - Accent6 12" xfId="1500"/>
    <cellStyle name="60% - Accent6 13" xfId="1501"/>
    <cellStyle name="60% - Accent6 14" xfId="1502"/>
    <cellStyle name="60% - Accent6 15" xfId="1503"/>
    <cellStyle name="60% - Accent6 16" xfId="1504"/>
    <cellStyle name="60% - Accent6 17" xfId="1505"/>
    <cellStyle name="60% - Accent6 18" xfId="1506"/>
    <cellStyle name="60% - Accent6 19" xfId="1507"/>
    <cellStyle name="60% - Accent6 2" xfId="1508"/>
    <cellStyle name="60% - Accent6 2 2" xfId="1509"/>
    <cellStyle name="60% - Accent6 2 2 2" xfId="1510"/>
    <cellStyle name="60% - Accent6 2 3" xfId="1511"/>
    <cellStyle name="60% - Accent6 20" xfId="1512"/>
    <cellStyle name="60% - Accent6 21" xfId="1513"/>
    <cellStyle name="60% - Accent6 22" xfId="1514"/>
    <cellStyle name="60% - Accent6 23" xfId="1515"/>
    <cellStyle name="60% - Accent6 24" xfId="1516"/>
    <cellStyle name="60% - Accent6 3" xfId="1517"/>
    <cellStyle name="60% - Accent6 3 2" xfId="1518"/>
    <cellStyle name="60% - Accent6 3 3" xfId="1519"/>
    <cellStyle name="60% - Accent6 4" xfId="1520"/>
    <cellStyle name="60% - Accent6 4 2" xfId="1521"/>
    <cellStyle name="60% - Accent6 5" xfId="1522"/>
    <cellStyle name="60% - Accent6 6" xfId="1523"/>
    <cellStyle name="60% - Accent6 7" xfId="1524"/>
    <cellStyle name="60% - Accent6 8" xfId="1525"/>
    <cellStyle name="60% - Accent6 9" xfId="1526"/>
    <cellStyle name="Accent1" xfId="1527"/>
    <cellStyle name="Accent1 - 20%" xfId="1528"/>
    <cellStyle name="Accent1 - 40%" xfId="1529"/>
    <cellStyle name="Accent1 - 60%" xfId="1530"/>
    <cellStyle name="Accent1 10" xfId="1531"/>
    <cellStyle name="Accent1 11" xfId="1532"/>
    <cellStyle name="Accent1 12" xfId="1533"/>
    <cellStyle name="Accent1 13" xfId="1534"/>
    <cellStyle name="Accent1 14" xfId="1535"/>
    <cellStyle name="Accent1 15" xfId="1536"/>
    <cellStyle name="Accent1 16" xfId="1537"/>
    <cellStyle name="Accent1 17" xfId="1538"/>
    <cellStyle name="Accent1 18" xfId="1539"/>
    <cellStyle name="Accent1 19" xfId="1540"/>
    <cellStyle name="Accent1 2" xfId="1541"/>
    <cellStyle name="Accent1 2 2" xfId="1542"/>
    <cellStyle name="Accent1 2 2 2" xfId="1543"/>
    <cellStyle name="Accent1 2 2 2 2" xfId="1544"/>
    <cellStyle name="Accent1 2 2 3" xfId="1545"/>
    <cellStyle name="Accent1 2 2 3 2" xfId="1546"/>
    <cellStyle name="Accent1 2 2 4" xfId="1547"/>
    <cellStyle name="Accent1 2 2 5" xfId="1548"/>
    <cellStyle name="Accent1 2 2 5 2" xfId="1549"/>
    <cellStyle name="Accent1 2 2 6" xfId="1550"/>
    <cellStyle name="Accent1 2 3" xfId="1551"/>
    <cellStyle name="Accent1 2 3 2" xfId="1552"/>
    <cellStyle name="Accent1 2 3 2 2" xfId="1553"/>
    <cellStyle name="Accent1 2 3 3" xfId="1554"/>
    <cellStyle name="Accent1 2 3 3 2" xfId="1555"/>
    <cellStyle name="Accent1 2 3 4" xfId="1556"/>
    <cellStyle name="Accent1 2 3 5" xfId="1557"/>
    <cellStyle name="Accent1 2 4" xfId="1558"/>
    <cellStyle name="Accent1 2 4 2" xfId="1559"/>
    <cellStyle name="Accent1 2 4 2 2" xfId="1560"/>
    <cellStyle name="Accent1 2 4 3" xfId="1561"/>
    <cellStyle name="Accent1 2 4 3 2" xfId="1562"/>
    <cellStyle name="Accent1 2 4 4" xfId="1563"/>
    <cellStyle name="Accent1 2 4 5" xfId="1564"/>
    <cellStyle name="Accent1 2 5" xfId="1565"/>
    <cellStyle name="Accent1 2 6" xfId="1566"/>
    <cellStyle name="Accent1 20" xfId="1567"/>
    <cellStyle name="Accent1 21" xfId="1568"/>
    <cellStyle name="Accent1 22" xfId="1569"/>
    <cellStyle name="Accent1 23" xfId="1570"/>
    <cellStyle name="Accent1 23 2" xfId="1571"/>
    <cellStyle name="Accent1 24" xfId="1572"/>
    <cellStyle name="Accent1 25" xfId="1573"/>
    <cellStyle name="Accent1 26" xfId="1574"/>
    <cellStyle name="Accent1 3" xfId="1575"/>
    <cellStyle name="Accent1 3 2" xfId="1576"/>
    <cellStyle name="Accent1 3 2 2" xfId="1577"/>
    <cellStyle name="Accent1 3 2 2 2" xfId="1578"/>
    <cellStyle name="Accent1 3 2 3" xfId="1579"/>
    <cellStyle name="Accent1 3 2 3 2" xfId="1580"/>
    <cellStyle name="Accent1 3 2 4" xfId="1581"/>
    <cellStyle name="Accent1 3 2 5" xfId="1582"/>
    <cellStyle name="Accent1 3 3" xfId="1583"/>
    <cellStyle name="Accent1 3 3 2" xfId="1584"/>
    <cellStyle name="Accent1 3 3 2 2" xfId="1585"/>
    <cellStyle name="Accent1 3 3 3" xfId="1586"/>
    <cellStyle name="Accent1 3 3 3 2" xfId="1587"/>
    <cellStyle name="Accent1 3 3 4" xfId="1588"/>
    <cellStyle name="Accent1 3 3 5" xfId="1589"/>
    <cellStyle name="Accent1 3 4" xfId="1590"/>
    <cellStyle name="Accent1 3 4 2" xfId="1591"/>
    <cellStyle name="Accent1 3 4 2 2" xfId="1592"/>
    <cellStyle name="Accent1 3 4 3" xfId="1593"/>
    <cellStyle name="Accent1 3 4 3 2" xfId="1594"/>
    <cellStyle name="Accent1 3 4 4" xfId="1595"/>
    <cellStyle name="Accent1 3 4 5" xfId="1596"/>
    <cellStyle name="Accent1 4" xfId="1597"/>
    <cellStyle name="Accent1 4 2" xfId="1598"/>
    <cellStyle name="Accent1 4 2 2" xfId="1599"/>
    <cellStyle name="Accent1 4 3" xfId="1600"/>
    <cellStyle name="Accent1 4 3 2" xfId="1601"/>
    <cellStyle name="Accent1 4 4" xfId="1602"/>
    <cellStyle name="Accent1 4 5" xfId="1603"/>
    <cellStyle name="Accent1 4 6" xfId="1604"/>
    <cellStyle name="Accent1 5" xfId="1605"/>
    <cellStyle name="Accent1 6" xfId="1606"/>
    <cellStyle name="Accent1 7" xfId="1607"/>
    <cellStyle name="Accent1 8" xfId="1608"/>
    <cellStyle name="Accent1 9" xfId="1609"/>
    <cellStyle name="Accent2" xfId="1610"/>
    <cellStyle name="Accent2 - 20%" xfId="1611"/>
    <cellStyle name="Accent2 - 40%" xfId="1612"/>
    <cellStyle name="Accent2 - 40% 2" xfId="1613"/>
    <cellStyle name="Accent2 - 60%" xfId="1614"/>
    <cellStyle name="Accent2 10" xfId="1615"/>
    <cellStyle name="Accent2 11" xfId="1616"/>
    <cellStyle name="Accent2 12" xfId="1617"/>
    <cellStyle name="Accent2 13" xfId="1618"/>
    <cellStyle name="Accent2 14" xfId="1619"/>
    <cellStyle name="Accent2 15" xfId="1620"/>
    <cellStyle name="Accent2 16" xfId="1621"/>
    <cellStyle name="Accent2 17" xfId="1622"/>
    <cellStyle name="Accent2 18" xfId="1623"/>
    <cellStyle name="Accent2 19" xfId="1624"/>
    <cellStyle name="Accent2 2" xfId="1625"/>
    <cellStyle name="Accent2 2 2" xfId="1626"/>
    <cellStyle name="Accent2 2 2 2" xfId="1627"/>
    <cellStyle name="Accent2 2 2 2 2" xfId="1628"/>
    <cellStyle name="Accent2 2 2 3" xfId="1629"/>
    <cellStyle name="Accent2 2 2 3 2" xfId="1630"/>
    <cellStyle name="Accent2 2 2 4" xfId="1631"/>
    <cellStyle name="Accent2 2 2 4 2" xfId="1632"/>
    <cellStyle name="Accent2 2 2 5" xfId="1633"/>
    <cellStyle name="Accent2 2 2 6" xfId="1634"/>
    <cellStyle name="Accent2 2 3" xfId="1635"/>
    <cellStyle name="Accent2 2 3 2" xfId="1636"/>
    <cellStyle name="Accent2 2 3 2 2" xfId="1637"/>
    <cellStyle name="Accent2 2 3 3" xfId="1638"/>
    <cellStyle name="Accent2 2 3 3 2" xfId="1639"/>
    <cellStyle name="Accent2 2 3 4" xfId="1640"/>
    <cellStyle name="Accent2 2 3 4 2" xfId="1641"/>
    <cellStyle name="Accent2 2 3 5" xfId="1642"/>
    <cellStyle name="Accent2 2 4" xfId="1643"/>
    <cellStyle name="Accent2 2 4 2" xfId="1644"/>
    <cellStyle name="Accent2 2 4 2 2" xfId="1645"/>
    <cellStyle name="Accent2 2 4 3" xfId="1646"/>
    <cellStyle name="Accent2 2 4 3 2" xfId="1647"/>
    <cellStyle name="Accent2 2 4 4" xfId="1648"/>
    <cellStyle name="Accent2 2 4 4 2" xfId="1649"/>
    <cellStyle name="Accent2 2 4 5" xfId="1650"/>
    <cellStyle name="Accent2 2 5" xfId="1651"/>
    <cellStyle name="Accent2 2 5 2" xfId="1652"/>
    <cellStyle name="Accent2 2 6" xfId="1653"/>
    <cellStyle name="Accent2 2 6 2" xfId="1654"/>
    <cellStyle name="Accent2 2 7" xfId="1655"/>
    <cellStyle name="Accent2 2 7 2" xfId="1656"/>
    <cellStyle name="Accent2 2 8" xfId="1657"/>
    <cellStyle name="Accent2 2 9" xfId="1658"/>
    <cellStyle name="Accent2 20" xfId="1659"/>
    <cellStyle name="Accent2 21" xfId="1660"/>
    <cellStyle name="Accent2 22" xfId="1661"/>
    <cellStyle name="Accent2 23" xfId="1662"/>
    <cellStyle name="Accent2 24" xfId="1663"/>
    <cellStyle name="Accent2 25" xfId="1664"/>
    <cellStyle name="Accent2 3" xfId="1665"/>
    <cellStyle name="Accent2 3 2" xfId="1666"/>
    <cellStyle name="Accent2 3 2 2" xfId="1667"/>
    <cellStyle name="Accent2 3 2 2 2" xfId="1668"/>
    <cellStyle name="Accent2 3 2 3" xfId="1669"/>
    <cellStyle name="Accent2 3 2 3 2" xfId="1670"/>
    <cellStyle name="Accent2 3 2 4" xfId="1671"/>
    <cellStyle name="Accent2 3 2 4 2" xfId="1672"/>
    <cellStyle name="Accent2 3 2 5" xfId="1673"/>
    <cellStyle name="Accent2 3 3" xfId="1674"/>
    <cellStyle name="Accent2 3 3 2" xfId="1675"/>
    <cellStyle name="Accent2 3 3 2 2" xfId="1676"/>
    <cellStyle name="Accent2 3 3 3" xfId="1677"/>
    <cellStyle name="Accent2 3 3 3 2" xfId="1678"/>
    <cellStyle name="Accent2 3 3 4" xfId="1679"/>
    <cellStyle name="Accent2 3 3 4 2" xfId="1680"/>
    <cellStyle name="Accent2 3 3 5" xfId="1681"/>
    <cellStyle name="Accent2 3 4" xfId="1682"/>
    <cellStyle name="Accent2 3 4 2" xfId="1683"/>
    <cellStyle name="Accent2 3 4 2 2" xfId="1684"/>
    <cellStyle name="Accent2 3 4 3" xfId="1685"/>
    <cellStyle name="Accent2 3 4 3 2" xfId="1686"/>
    <cellStyle name="Accent2 3 4 4" xfId="1687"/>
    <cellStyle name="Accent2 3 4 4 2" xfId="1688"/>
    <cellStyle name="Accent2 3 4 5" xfId="1689"/>
    <cellStyle name="Accent2 3 5" xfId="1690"/>
    <cellStyle name="Accent2 4" xfId="1691"/>
    <cellStyle name="Accent2 4 2" xfId="1692"/>
    <cellStyle name="Accent2 4 2 2" xfId="1693"/>
    <cellStyle name="Accent2 4 3" xfId="1694"/>
    <cellStyle name="Accent2 4 3 2" xfId="1695"/>
    <cellStyle name="Accent2 4 4" xfId="1696"/>
    <cellStyle name="Accent2 4 4 2" xfId="1697"/>
    <cellStyle name="Accent2 4 5" xfId="1698"/>
    <cellStyle name="Accent2 4 6" xfId="1699"/>
    <cellStyle name="Accent2 5" xfId="1700"/>
    <cellStyle name="Accent2 6" xfId="1701"/>
    <cellStyle name="Accent2 7" xfId="1702"/>
    <cellStyle name="Accent2 8" xfId="1703"/>
    <cellStyle name="Accent2 9" xfId="1704"/>
    <cellStyle name="Accent3" xfId="1705"/>
    <cellStyle name="Accent3 - 20%" xfId="1706"/>
    <cellStyle name="Accent3 - 40%" xfId="1707"/>
    <cellStyle name="Accent3 - 60%" xfId="1708"/>
    <cellStyle name="Accent3 - 60% 2" xfId="1709"/>
    <cellStyle name="Accent3 10" xfId="1710"/>
    <cellStyle name="Accent3 11" xfId="1711"/>
    <cellStyle name="Accent3 12" xfId="1712"/>
    <cellStyle name="Accent3 13" xfId="1713"/>
    <cellStyle name="Accent3 14" xfId="1714"/>
    <cellStyle name="Accent3 15" xfId="1715"/>
    <cellStyle name="Accent3 16" xfId="1716"/>
    <cellStyle name="Accent3 17" xfId="1717"/>
    <cellStyle name="Accent3 18" xfId="1718"/>
    <cellStyle name="Accent3 19" xfId="1719"/>
    <cellStyle name="Accent3 2" xfId="1720"/>
    <cellStyle name="Accent3 2 2" xfId="1721"/>
    <cellStyle name="Accent3 2 2 2" xfId="1722"/>
    <cellStyle name="Accent3 2 2 2 2" xfId="1723"/>
    <cellStyle name="Accent3 2 2 3" xfId="1724"/>
    <cellStyle name="Accent3 2 2 3 2" xfId="1725"/>
    <cellStyle name="Accent3 2 2 4" xfId="1726"/>
    <cellStyle name="Accent3 2 2 4 2" xfId="1727"/>
    <cellStyle name="Accent3 2 2 5" xfId="1728"/>
    <cellStyle name="Accent3 2 2 6" xfId="1729"/>
    <cellStyle name="Accent3 2 3" xfId="1730"/>
    <cellStyle name="Accent3 2 3 2" xfId="1731"/>
    <cellStyle name="Accent3 2 3 2 2" xfId="1732"/>
    <cellStyle name="Accent3 2 3 3" xfId="1733"/>
    <cellStyle name="Accent3 2 3 3 2" xfId="1734"/>
    <cellStyle name="Accent3 2 3 4" xfId="1735"/>
    <cellStyle name="Accent3 2 3 4 2" xfId="1736"/>
    <cellStyle name="Accent3 2 3 5" xfId="1737"/>
    <cellStyle name="Accent3 2 4" xfId="1738"/>
    <cellStyle name="Accent3 2 4 2" xfId="1739"/>
    <cellStyle name="Accent3 2 4 2 2" xfId="1740"/>
    <cellStyle name="Accent3 2 4 3" xfId="1741"/>
    <cellStyle name="Accent3 2 4 3 2" xfId="1742"/>
    <cellStyle name="Accent3 2 4 4" xfId="1743"/>
    <cellStyle name="Accent3 2 4 4 2" xfId="1744"/>
    <cellStyle name="Accent3 2 4 5" xfId="1745"/>
    <cellStyle name="Accent3 2 5" xfId="1746"/>
    <cellStyle name="Accent3 2 5 2" xfId="1747"/>
    <cellStyle name="Accent3 2 6" xfId="1748"/>
    <cellStyle name="Accent3 2 6 2" xfId="1749"/>
    <cellStyle name="Accent3 2 7" xfId="1750"/>
    <cellStyle name="Accent3 2 8" xfId="1751"/>
    <cellStyle name="Accent3 2 9" xfId="1752"/>
    <cellStyle name="Accent3 20" xfId="1753"/>
    <cellStyle name="Accent3 21" xfId="1754"/>
    <cellStyle name="Accent3 22" xfId="1755"/>
    <cellStyle name="Accent3 23" xfId="1756"/>
    <cellStyle name="Accent3 24" xfId="1757"/>
    <cellStyle name="Accent3 25" xfId="1758"/>
    <cellStyle name="Accent3 3" xfId="1759"/>
    <cellStyle name="Accent3 3 2" xfId="1760"/>
    <cellStyle name="Accent3 3 2 2" xfId="1761"/>
    <cellStyle name="Accent3 3 2 2 2" xfId="1762"/>
    <cellStyle name="Accent3 3 2 3" xfId="1763"/>
    <cellStyle name="Accent3 3 2 3 2" xfId="1764"/>
    <cellStyle name="Accent3 3 2 4" xfId="1765"/>
    <cellStyle name="Accent3 3 2 4 2" xfId="1766"/>
    <cellStyle name="Accent3 3 2 5" xfId="1767"/>
    <cellStyle name="Accent3 3 3" xfId="1768"/>
    <cellStyle name="Accent3 3 3 2" xfId="1769"/>
    <cellStyle name="Accent3 3 3 2 2" xfId="1770"/>
    <cellStyle name="Accent3 3 3 3" xfId="1771"/>
    <cellStyle name="Accent3 3 3 3 2" xfId="1772"/>
    <cellStyle name="Accent3 3 3 4" xfId="1773"/>
    <cellStyle name="Accent3 3 3 4 2" xfId="1774"/>
    <cellStyle name="Accent3 3 3 5" xfId="1775"/>
    <cellStyle name="Accent3 3 4" xfId="1776"/>
    <cellStyle name="Accent3 3 4 2" xfId="1777"/>
    <cellStyle name="Accent3 3 4 2 2" xfId="1778"/>
    <cellStyle name="Accent3 3 4 3" xfId="1779"/>
    <cellStyle name="Accent3 3 4 3 2" xfId="1780"/>
    <cellStyle name="Accent3 3 4 4" xfId="1781"/>
    <cellStyle name="Accent3 3 4 4 2" xfId="1782"/>
    <cellStyle name="Accent3 3 4 5" xfId="1783"/>
    <cellStyle name="Accent3 3 5" xfId="1784"/>
    <cellStyle name="Accent3 4" xfId="1785"/>
    <cellStyle name="Accent3 4 2" xfId="1786"/>
    <cellStyle name="Accent3 4 2 2" xfId="1787"/>
    <cellStyle name="Accent3 4 3" xfId="1788"/>
    <cellStyle name="Accent3 4 3 2" xfId="1789"/>
    <cellStyle name="Accent3 4 4" xfId="1790"/>
    <cellStyle name="Accent3 4 4 2" xfId="1791"/>
    <cellStyle name="Accent3 4 5" xfId="1792"/>
    <cellStyle name="Accent3 4 6" xfId="1793"/>
    <cellStyle name="Accent3 5" xfId="1794"/>
    <cellStyle name="Accent3 6" xfId="1795"/>
    <cellStyle name="Accent3 7" xfId="1796"/>
    <cellStyle name="Accent3 8" xfId="1797"/>
    <cellStyle name="Accent3 9" xfId="1798"/>
    <cellStyle name="Accent4" xfId="1799"/>
    <cellStyle name="Accent4 - 20%" xfId="1800"/>
    <cellStyle name="Accent4 - 40%" xfId="1801"/>
    <cellStyle name="Accent4 - 40% 2" xfId="1802"/>
    <cellStyle name="Accent4 - 60%" xfId="1803"/>
    <cellStyle name="Accent4 - 60% 2" xfId="1804"/>
    <cellStyle name="Accent4 2" xfId="1805"/>
    <cellStyle name="Accent4 2 2" xfId="1806"/>
    <cellStyle name="Accent4 3" xfId="1807"/>
    <cellStyle name="Accent4 4" xfId="1808"/>
    <cellStyle name="Accent5" xfId="1809"/>
    <cellStyle name="Accent5 - 20%" xfId="1810"/>
    <cellStyle name="Accent5 - 40%" xfId="1811"/>
    <cellStyle name="Accent5 - 60%" xfId="1812"/>
    <cellStyle name="Accent5 2" xfId="1813"/>
    <cellStyle name="Accent5 3" xfId="1814"/>
    <cellStyle name="Accent5 4" xfId="1815"/>
    <cellStyle name="Accent6" xfId="1816"/>
    <cellStyle name="Accent6 - 20%" xfId="1817"/>
    <cellStyle name="Accent6 - 40%" xfId="1818"/>
    <cellStyle name="Accent6 - 60%" xfId="1819"/>
    <cellStyle name="Accent6 10" xfId="1820"/>
    <cellStyle name="Accent6 11" xfId="1821"/>
    <cellStyle name="Accent6 12" xfId="1822"/>
    <cellStyle name="Accent6 13" xfId="1823"/>
    <cellStyle name="Accent6 14" xfId="1824"/>
    <cellStyle name="Accent6 15" xfId="1825"/>
    <cellStyle name="Accent6 16" xfId="1826"/>
    <cellStyle name="Accent6 17" xfId="1827"/>
    <cellStyle name="Accent6 18" xfId="1828"/>
    <cellStyle name="Accent6 19" xfId="1829"/>
    <cellStyle name="Accent6 2" xfId="1830"/>
    <cellStyle name="Accent6 2 2" xfId="1831"/>
    <cellStyle name="Accent6 2 2 2" xfId="1832"/>
    <cellStyle name="Accent6 2 2 3" xfId="1833"/>
    <cellStyle name="Accent6 2 3" xfId="1834"/>
    <cellStyle name="Accent6 2 4" xfId="1835"/>
    <cellStyle name="Accent6 2 4 2" xfId="1836"/>
    <cellStyle name="Accent6 2 5" xfId="1837"/>
    <cellStyle name="Accent6 20" xfId="1838"/>
    <cellStyle name="Accent6 21" xfId="1839"/>
    <cellStyle name="Accent6 22" xfId="1840"/>
    <cellStyle name="Accent6 23" xfId="1841"/>
    <cellStyle name="Accent6 24" xfId="1842"/>
    <cellStyle name="Accent6 25" xfId="1843"/>
    <cellStyle name="Accent6 3" xfId="1844"/>
    <cellStyle name="Accent6 3 2" xfId="1845"/>
    <cellStyle name="Accent6 3 3" xfId="1846"/>
    <cellStyle name="Accent6 3 4" xfId="1847"/>
    <cellStyle name="Accent6 3 4 2" xfId="1848"/>
    <cellStyle name="Accent6 3 5" xfId="1849"/>
    <cellStyle name="Accent6 4" xfId="1850"/>
    <cellStyle name="Accent6 4 2" xfId="1851"/>
    <cellStyle name="Accent6 4 3" xfId="1852"/>
    <cellStyle name="Accent6 4 4" xfId="1853"/>
    <cellStyle name="Accent6 4 4 2" xfId="1854"/>
    <cellStyle name="Accent6 4 5" xfId="1855"/>
    <cellStyle name="Accent6 5" xfId="1856"/>
    <cellStyle name="Accent6 6" xfId="1857"/>
    <cellStyle name="Accent6 7" xfId="1858"/>
    <cellStyle name="Accent6 8" xfId="1859"/>
    <cellStyle name="Accent6 9" xfId="1860"/>
    <cellStyle name="Bad" xfId="1861"/>
    <cellStyle name="Bad 10" xfId="1862"/>
    <cellStyle name="Bad 11" xfId="1863"/>
    <cellStyle name="Bad 12" xfId="1864"/>
    <cellStyle name="Bad 13" xfId="1865"/>
    <cellStyle name="Bad 14" xfId="1866"/>
    <cellStyle name="Bad 15" xfId="1867"/>
    <cellStyle name="Bad 16" xfId="1868"/>
    <cellStyle name="Bad 17" xfId="1869"/>
    <cellStyle name="Bad 18" xfId="1870"/>
    <cellStyle name="Bad 19" xfId="1871"/>
    <cellStyle name="Bad 2" xfId="1872"/>
    <cellStyle name="Bad 2 2" xfId="1873"/>
    <cellStyle name="Bad 2 3" xfId="1874"/>
    <cellStyle name="Bad 20" xfId="1875"/>
    <cellStyle name="Bad 21" xfId="1876"/>
    <cellStyle name="Bad 22" xfId="1877"/>
    <cellStyle name="Bad 23" xfId="1878"/>
    <cellStyle name="Bad 24" xfId="1879"/>
    <cellStyle name="Bad 3" xfId="1880"/>
    <cellStyle name="Bad 3 2" xfId="1881"/>
    <cellStyle name="Bad 3 3" xfId="1882"/>
    <cellStyle name="Bad 4" xfId="1883"/>
    <cellStyle name="Bad 4 2" xfId="1884"/>
    <cellStyle name="Bad 5" xfId="1885"/>
    <cellStyle name="Bad 6" xfId="1886"/>
    <cellStyle name="Bad 7" xfId="1887"/>
    <cellStyle name="Bad 8" xfId="1888"/>
    <cellStyle name="Bad 9" xfId="1889"/>
    <cellStyle name="Bevitel" xfId="1890"/>
    <cellStyle name="Calculation" xfId="1891"/>
    <cellStyle name="Calculation 10" xfId="1892"/>
    <cellStyle name="Calculation 11" xfId="1893"/>
    <cellStyle name="Calculation 12" xfId="1894"/>
    <cellStyle name="Calculation 13" xfId="1895"/>
    <cellStyle name="Calculation 14" xfId="1896"/>
    <cellStyle name="Calculation 15" xfId="1897"/>
    <cellStyle name="Calculation 16" xfId="1898"/>
    <cellStyle name="Calculation 17" xfId="1899"/>
    <cellStyle name="Calculation 18" xfId="1900"/>
    <cellStyle name="Calculation 19" xfId="1901"/>
    <cellStyle name="Calculation 2" xfId="1902"/>
    <cellStyle name="Calculation 2 2" xfId="1903"/>
    <cellStyle name="Calculation 2 2 2" xfId="1904"/>
    <cellStyle name="Calculation 2 2 2 2" xfId="1905"/>
    <cellStyle name="Calculation 2 2 3" xfId="1906"/>
    <cellStyle name="Calculation 2 2 4" xfId="1907"/>
    <cellStyle name="Calculation 2 3" xfId="1908"/>
    <cellStyle name="Calculation 2 4" xfId="1909"/>
    <cellStyle name="Calculation 2 4 2" xfId="1910"/>
    <cellStyle name="Calculation 2 5" xfId="1911"/>
    <cellStyle name="Calculation 20" xfId="1912"/>
    <cellStyle name="Calculation 21" xfId="1913"/>
    <cellStyle name="Calculation 22" xfId="1914"/>
    <cellStyle name="Calculation 23" xfId="1915"/>
    <cellStyle name="Calculation 23 2" xfId="1916"/>
    <cellStyle name="Calculation 24" xfId="1917"/>
    <cellStyle name="Calculation 25" xfId="1918"/>
    <cellStyle name="Calculation 3" xfId="1919"/>
    <cellStyle name="Calculation 3 2" xfId="1920"/>
    <cellStyle name="Calculation 3 3" xfId="1921"/>
    <cellStyle name="Calculation 3 4" xfId="1922"/>
    <cellStyle name="Calculation 3 4 2" xfId="1923"/>
    <cellStyle name="Calculation 3 5" xfId="1924"/>
    <cellStyle name="Calculation 4" xfId="1925"/>
    <cellStyle name="Calculation 4 2" xfId="1926"/>
    <cellStyle name="Calculation 4 3" xfId="1927"/>
    <cellStyle name="Calculation 4 4" xfId="1928"/>
    <cellStyle name="Calculation 4 4 2" xfId="1929"/>
    <cellStyle name="Calculation 4 5" xfId="1930"/>
    <cellStyle name="Calculation 5" xfId="1931"/>
    <cellStyle name="Calculation 6" xfId="1932"/>
    <cellStyle name="Calculation 7" xfId="1933"/>
    <cellStyle name="Calculation 8" xfId="1934"/>
    <cellStyle name="Calculation 9" xfId="1935"/>
    <cellStyle name="Check Cell" xfId="1936"/>
    <cellStyle name="Check Cell 10" xfId="1937"/>
    <cellStyle name="Check Cell 11" xfId="1938"/>
    <cellStyle name="Check Cell 12" xfId="1939"/>
    <cellStyle name="Check Cell 13" xfId="1940"/>
    <cellStyle name="Check Cell 14" xfId="1941"/>
    <cellStyle name="Check Cell 15" xfId="1942"/>
    <cellStyle name="Check Cell 16" xfId="1943"/>
    <cellStyle name="Check Cell 17" xfId="1944"/>
    <cellStyle name="Check Cell 18" xfId="1945"/>
    <cellStyle name="Check Cell 19" xfId="1946"/>
    <cellStyle name="Check Cell 2" xfId="1947"/>
    <cellStyle name="Check Cell 2 2" xfId="1948"/>
    <cellStyle name="Check Cell 2 2 2" xfId="1949"/>
    <cellStyle name="Check Cell 2 3" xfId="1950"/>
    <cellStyle name="Check Cell 2 4" xfId="1951"/>
    <cellStyle name="Check Cell 2 5" xfId="1952"/>
    <cellStyle name="Check Cell 2 5 2" xfId="1953"/>
    <cellStyle name="Check Cell 2 6" xfId="1954"/>
    <cellStyle name="Check Cell 2 6 2" xfId="1955"/>
    <cellStyle name="Check Cell 2 7" xfId="1956"/>
    <cellStyle name="Check Cell 2 8" xfId="1957"/>
    <cellStyle name="Check Cell 20" xfId="1958"/>
    <cellStyle name="Check Cell 21" xfId="1959"/>
    <cellStyle name="Check Cell 22" xfId="1960"/>
    <cellStyle name="Check Cell 23" xfId="1961"/>
    <cellStyle name="Check Cell 3" xfId="1962"/>
    <cellStyle name="Check Cell 3 2" xfId="1963"/>
    <cellStyle name="Check Cell 3 3" xfId="1964"/>
    <cellStyle name="Check Cell 3 4" xfId="1965"/>
    <cellStyle name="Check Cell 4" xfId="1966"/>
    <cellStyle name="Check Cell 5" xfId="1967"/>
    <cellStyle name="Check Cell 6" xfId="1968"/>
    <cellStyle name="Check Cell 7" xfId="1969"/>
    <cellStyle name="Check Cell 8" xfId="1970"/>
    <cellStyle name="Check Cell 9" xfId="1971"/>
    <cellStyle name="Cím" xfId="1972"/>
    <cellStyle name="Cím 2" xfId="1973"/>
    <cellStyle name="Címsor 1" xfId="1974"/>
    <cellStyle name="Címsor 1 2" xfId="1975"/>
    <cellStyle name="Címsor 2" xfId="1976"/>
    <cellStyle name="Címsor 2 10" xfId="1977"/>
    <cellStyle name="Címsor 2 10 2" xfId="1978"/>
    <cellStyle name="Címsor 2 11" xfId="1979"/>
    <cellStyle name="Címsor 2 11 2" xfId="1980"/>
    <cellStyle name="Címsor 2 12" xfId="1981"/>
    <cellStyle name="Címsor 2 12 2" xfId="1982"/>
    <cellStyle name="Címsor 2 13" xfId="1983"/>
    <cellStyle name="Címsor 2 13 2" xfId="1984"/>
    <cellStyle name="Címsor 2 14" xfId="1985"/>
    <cellStyle name="Címsor 2 14 2" xfId="1986"/>
    <cellStyle name="Címsor 2 15" xfId="1987"/>
    <cellStyle name="Címsor 2 15 2" xfId="1988"/>
    <cellStyle name="Címsor 2 16" xfId="1989"/>
    <cellStyle name="Címsor 2 16 2" xfId="1990"/>
    <cellStyle name="Címsor 2 17" xfId="1991"/>
    <cellStyle name="Címsor 2 17 2" xfId="1992"/>
    <cellStyle name="Címsor 2 18" xfId="1993"/>
    <cellStyle name="Címsor 2 18 2" xfId="1994"/>
    <cellStyle name="Címsor 2 19" xfId="1995"/>
    <cellStyle name="Címsor 2 19 2" xfId="1996"/>
    <cellStyle name="Címsor 2 2" xfId="1997"/>
    <cellStyle name="Címsor 2 2 2" xfId="1998"/>
    <cellStyle name="Címsor 2 20" xfId="1999"/>
    <cellStyle name="Címsor 2 20 2" xfId="2000"/>
    <cellStyle name="Címsor 2 21" xfId="2001"/>
    <cellStyle name="Címsor 2 21 2" xfId="2002"/>
    <cellStyle name="Címsor 2 22" xfId="2003"/>
    <cellStyle name="Címsor 2 22 2" xfId="2004"/>
    <cellStyle name="Címsor 2 23" xfId="2005"/>
    <cellStyle name="Címsor 2 23 2" xfId="2006"/>
    <cellStyle name="Címsor 2 24" xfId="2007"/>
    <cellStyle name="Címsor 2 3" xfId="2008"/>
    <cellStyle name="Címsor 2 3 2" xfId="2009"/>
    <cellStyle name="Címsor 2 4" xfId="2010"/>
    <cellStyle name="Címsor 2 4 2" xfId="2011"/>
    <cellStyle name="Címsor 2 5" xfId="2012"/>
    <cellStyle name="Címsor 2 5 2" xfId="2013"/>
    <cellStyle name="Címsor 2 6" xfId="2014"/>
    <cellStyle name="Címsor 2 6 2" xfId="2015"/>
    <cellStyle name="Címsor 2 7" xfId="2016"/>
    <cellStyle name="Címsor 2 7 2" xfId="2017"/>
    <cellStyle name="Címsor 2 8" xfId="2018"/>
    <cellStyle name="Címsor 2 8 2" xfId="2019"/>
    <cellStyle name="Címsor 2 9" xfId="2020"/>
    <cellStyle name="Címsor 2 9 2" xfId="2021"/>
    <cellStyle name="Címsor 3" xfId="2022"/>
    <cellStyle name="Címsor 3 10" xfId="2023"/>
    <cellStyle name="Címsor 3 10 2" xfId="2024"/>
    <cellStyle name="Címsor 3 11" xfId="2025"/>
    <cellStyle name="Címsor 3 11 2" xfId="2026"/>
    <cellStyle name="Címsor 3 12" xfId="2027"/>
    <cellStyle name="Címsor 3 12 2" xfId="2028"/>
    <cellStyle name="Címsor 3 13" xfId="2029"/>
    <cellStyle name="Címsor 3 13 2" xfId="2030"/>
    <cellStyle name="Címsor 3 14" xfId="2031"/>
    <cellStyle name="Címsor 3 14 2" xfId="2032"/>
    <cellStyle name="Címsor 3 15" xfId="2033"/>
    <cellStyle name="Címsor 3 15 2" xfId="2034"/>
    <cellStyle name="Címsor 3 16" xfId="2035"/>
    <cellStyle name="Címsor 3 16 2" xfId="2036"/>
    <cellStyle name="Címsor 3 17" xfId="2037"/>
    <cellStyle name="Címsor 3 17 2" xfId="2038"/>
    <cellStyle name="Címsor 3 18" xfId="2039"/>
    <cellStyle name="Címsor 3 18 2" xfId="2040"/>
    <cellStyle name="Címsor 3 19" xfId="2041"/>
    <cellStyle name="Címsor 3 19 2" xfId="2042"/>
    <cellStyle name="Címsor 3 2" xfId="2043"/>
    <cellStyle name="Címsor 3 2 2" xfId="2044"/>
    <cellStyle name="Címsor 3 20" xfId="2045"/>
    <cellStyle name="Címsor 3 20 2" xfId="2046"/>
    <cellStyle name="Címsor 3 21" xfId="2047"/>
    <cellStyle name="Címsor 3 21 2" xfId="2048"/>
    <cellStyle name="Címsor 3 22" xfId="2049"/>
    <cellStyle name="Címsor 3 22 2" xfId="2050"/>
    <cellStyle name="Címsor 3 23" xfId="2051"/>
    <cellStyle name="Címsor 3 23 2" xfId="2052"/>
    <cellStyle name="Címsor 3 24" xfId="2053"/>
    <cellStyle name="Címsor 3 3" xfId="2054"/>
    <cellStyle name="Címsor 3 3 2" xfId="2055"/>
    <cellStyle name="Címsor 3 4" xfId="2056"/>
    <cellStyle name="Címsor 3 4 2" xfId="2057"/>
    <cellStyle name="Címsor 3 5" xfId="2058"/>
    <cellStyle name="Címsor 3 5 2" xfId="2059"/>
    <cellStyle name="Címsor 3 6" xfId="2060"/>
    <cellStyle name="Címsor 3 6 2" xfId="2061"/>
    <cellStyle name="Címsor 3 7" xfId="2062"/>
    <cellStyle name="Címsor 3 7 2" xfId="2063"/>
    <cellStyle name="Címsor 3 8" xfId="2064"/>
    <cellStyle name="Címsor 3 8 2" xfId="2065"/>
    <cellStyle name="Címsor 3 9" xfId="2066"/>
    <cellStyle name="Címsor 3 9 2" xfId="2067"/>
    <cellStyle name="Címsor 4" xfId="2068"/>
    <cellStyle name="Címsor 4 2" xfId="2069"/>
    <cellStyle name="Comma" xfId="2070"/>
    <cellStyle name="Comma [0]" xfId="2071"/>
    <cellStyle name="Comma 10" xfId="2072"/>
    <cellStyle name="Comma 11" xfId="2073"/>
    <cellStyle name="Comma 12" xfId="2074"/>
    <cellStyle name="Comma 13" xfId="2075"/>
    <cellStyle name="Comma 14" xfId="2076"/>
    <cellStyle name="Comma 15" xfId="2077"/>
    <cellStyle name="Comma 16" xfId="2078"/>
    <cellStyle name="Comma 17" xfId="2079"/>
    <cellStyle name="Comma 18" xfId="2080"/>
    <cellStyle name="Comma 19" xfId="2081"/>
    <cellStyle name="Comma 2" xfId="2082"/>
    <cellStyle name="Comma 2 10" xfId="2083"/>
    <cellStyle name="Comma 2 11" xfId="2084"/>
    <cellStyle name="Comma 2 12" xfId="2085"/>
    <cellStyle name="Comma 2 13" xfId="2086"/>
    <cellStyle name="Comma 2 14" xfId="2087"/>
    <cellStyle name="Comma 2 15" xfId="2088"/>
    <cellStyle name="Comma 2 16" xfId="2089"/>
    <cellStyle name="Comma 2 17" xfId="2090"/>
    <cellStyle name="Comma 2 18" xfId="2091"/>
    <cellStyle name="Comma 2 19" xfId="2092"/>
    <cellStyle name="Comma 2 19 2" xfId="2093"/>
    <cellStyle name="Comma 2 19 3" xfId="2094"/>
    <cellStyle name="Comma 2 2" xfId="2095"/>
    <cellStyle name="Comma 2 2 10" xfId="2096"/>
    <cellStyle name="Comma 2 2 10 2" xfId="2097"/>
    <cellStyle name="Comma 2 2 11" xfId="2098"/>
    <cellStyle name="Comma 2 2 11 2" xfId="2099"/>
    <cellStyle name="Comma 2 2 12" xfId="2100"/>
    <cellStyle name="Comma 2 2 12 2" xfId="2101"/>
    <cellStyle name="Comma 2 2 13" xfId="2102"/>
    <cellStyle name="Comma 2 2 13 2" xfId="2103"/>
    <cellStyle name="Comma 2 2 14" xfId="2104"/>
    <cellStyle name="Comma 2 2 14 2" xfId="2105"/>
    <cellStyle name="Comma 2 2 15" xfId="2106"/>
    <cellStyle name="Comma 2 2 15 2" xfId="2107"/>
    <cellStyle name="Comma 2 2 16" xfId="2108"/>
    <cellStyle name="Comma 2 2 16 2" xfId="2109"/>
    <cellStyle name="Comma 2 2 17" xfId="2110"/>
    <cellStyle name="Comma 2 2 17 2" xfId="2111"/>
    <cellStyle name="Comma 2 2 18" xfId="2112"/>
    <cellStyle name="Comma 2 2 18 2" xfId="2113"/>
    <cellStyle name="Comma 2 2 19" xfId="2114"/>
    <cellStyle name="Comma 2 2 19 2" xfId="2115"/>
    <cellStyle name="Comma 2 2 2" xfId="2116"/>
    <cellStyle name="Comma 2 2 2 2" xfId="2117"/>
    <cellStyle name="Comma 2 2 2 2 2" xfId="2118"/>
    <cellStyle name="Comma 2 2 2 3" xfId="2119"/>
    <cellStyle name="Comma 2 2 20" xfId="2120"/>
    <cellStyle name="Comma 2 2 20 2" xfId="2121"/>
    <cellStyle name="Comma 2 2 21" xfId="2122"/>
    <cellStyle name="Comma 2 2 21 2" xfId="2123"/>
    <cellStyle name="Comma 2 2 22" xfId="2124"/>
    <cellStyle name="Comma 2 2 22 2" xfId="2125"/>
    <cellStyle name="Comma 2 2 23" xfId="2126"/>
    <cellStyle name="Comma 2 2 23 2" xfId="2127"/>
    <cellStyle name="Comma 2 2 24" xfId="2128"/>
    <cellStyle name="Comma 2 2 25" xfId="2129"/>
    <cellStyle name="Comma 2 2 3" xfId="2130"/>
    <cellStyle name="Comma 2 2 3 2" xfId="2131"/>
    <cellStyle name="Comma 2 2 4" xfId="2132"/>
    <cellStyle name="Comma 2 2 4 2" xfId="2133"/>
    <cellStyle name="Comma 2 2 5" xfId="2134"/>
    <cellStyle name="Comma 2 2 5 2" xfId="2135"/>
    <cellStyle name="Comma 2 2 6" xfId="2136"/>
    <cellStyle name="Comma 2 2 6 2" xfId="2137"/>
    <cellStyle name="Comma 2 2 7" xfId="2138"/>
    <cellStyle name="Comma 2 2 7 2" xfId="2139"/>
    <cellStyle name="Comma 2 2 8" xfId="2140"/>
    <cellStyle name="Comma 2 2 8 2" xfId="2141"/>
    <cellStyle name="Comma 2 2 9" xfId="2142"/>
    <cellStyle name="Comma 2 2 9 2" xfId="2143"/>
    <cellStyle name="Comma 2 20" xfId="2144"/>
    <cellStyle name="Comma 2 20 2" xfId="2145"/>
    <cellStyle name="Comma 2 21" xfId="2146"/>
    <cellStyle name="Comma 2 21 2" xfId="2147"/>
    <cellStyle name="Comma 2 22" xfId="2148"/>
    <cellStyle name="Comma 2 22 2" xfId="2149"/>
    <cellStyle name="Comma 2 23" xfId="2150"/>
    <cellStyle name="Comma 2 23 2" xfId="2151"/>
    <cellStyle name="Comma 2 24" xfId="2152"/>
    <cellStyle name="Comma 2 25" xfId="2153"/>
    <cellStyle name="Comma 2 3" xfId="2154"/>
    <cellStyle name="Comma 2 3 2" xfId="2155"/>
    <cellStyle name="Comma 2 3 2 2" xfId="2156"/>
    <cellStyle name="Comma 2 3 3" xfId="2157"/>
    <cellStyle name="Comma 2 3 4" xfId="2158"/>
    <cellStyle name="Comma 2 4" xfId="2159"/>
    <cellStyle name="Comma 2 4 2" xfId="2160"/>
    <cellStyle name="Comma 2 4 2 2" xfId="2161"/>
    <cellStyle name="Comma 2 4 3" xfId="2162"/>
    <cellStyle name="Comma 2 4 4" xfId="2163"/>
    <cellStyle name="Comma 2 5" xfId="2164"/>
    <cellStyle name="Comma 2 5 2" xfId="2165"/>
    <cellStyle name="Comma 2 5 2 2" xfId="2166"/>
    <cellStyle name="Comma 2 5 3" xfId="2167"/>
    <cellStyle name="Comma 2 5 4" xfId="2168"/>
    <cellStyle name="Comma 2 6" xfId="2169"/>
    <cellStyle name="Comma 2 6 2" xfId="2170"/>
    <cellStyle name="Comma 2 6 2 2" xfId="2171"/>
    <cellStyle name="Comma 2 6 3" xfId="2172"/>
    <cellStyle name="Comma 2 7" xfId="2173"/>
    <cellStyle name="Comma 2 7 2" xfId="2174"/>
    <cellStyle name="Comma 2 8" xfId="2175"/>
    <cellStyle name="Comma 2 8 2" xfId="2176"/>
    <cellStyle name="Comma 2 9" xfId="2177"/>
    <cellStyle name="Comma 2 9 2" xfId="2178"/>
    <cellStyle name="Comma 20" xfId="2179"/>
    <cellStyle name="Comma 20 2" xfId="2180"/>
    <cellStyle name="Comma 21" xfId="2181"/>
    <cellStyle name="Comma 21 2" xfId="2182"/>
    <cellStyle name="Comma 22" xfId="2183"/>
    <cellStyle name="Comma 22 2" xfId="2184"/>
    <cellStyle name="Comma 23" xfId="2185"/>
    <cellStyle name="Comma 23 2" xfId="2186"/>
    <cellStyle name="Comma 24" xfId="2187"/>
    <cellStyle name="Comma 24 2" xfId="2188"/>
    <cellStyle name="Comma 25" xfId="2189"/>
    <cellStyle name="Comma 25 2" xfId="2190"/>
    <cellStyle name="Comma 26" xfId="2191"/>
    <cellStyle name="Comma 26 2" xfId="2192"/>
    <cellStyle name="Comma 27" xfId="2193"/>
    <cellStyle name="Comma 27 2" xfId="2194"/>
    <cellStyle name="Comma 28" xfId="2195"/>
    <cellStyle name="Comma 28 2" xfId="2196"/>
    <cellStyle name="Comma 29" xfId="2197"/>
    <cellStyle name="Comma 29 2" xfId="2198"/>
    <cellStyle name="Comma 3" xfId="2199"/>
    <cellStyle name="Comma 3 2" xfId="2200"/>
    <cellStyle name="Comma 3 2 2" xfId="2201"/>
    <cellStyle name="Comma 3 3" xfId="2202"/>
    <cellStyle name="Comma 3 4" xfId="2203"/>
    <cellStyle name="Comma 30" xfId="2204"/>
    <cellStyle name="Comma 30 2" xfId="2205"/>
    <cellStyle name="Comma 31" xfId="2206"/>
    <cellStyle name="Comma 4" xfId="2207"/>
    <cellStyle name="Comma 4 2" xfId="2208"/>
    <cellStyle name="Comma 4 2 2" xfId="2209"/>
    <cellStyle name="Comma 4 2 3" xfId="2210"/>
    <cellStyle name="Comma 4 3" xfId="2211"/>
    <cellStyle name="Comma 4 3 2" xfId="2212"/>
    <cellStyle name="Comma 4 3 3" xfId="2213"/>
    <cellStyle name="Comma 4 4" xfId="2214"/>
    <cellStyle name="Comma 4 4 2" xfId="2215"/>
    <cellStyle name="Comma 4 4 3" xfId="2216"/>
    <cellStyle name="Comma 4 5" xfId="2217"/>
    <cellStyle name="Comma 4 5 2" xfId="2218"/>
    <cellStyle name="Comma 4 6" xfId="2219"/>
    <cellStyle name="Comma 4 7" xfId="2220"/>
    <cellStyle name="Comma 5" xfId="2221"/>
    <cellStyle name="Comma 5 2" xfId="2222"/>
    <cellStyle name="Comma 5 2 2" xfId="2223"/>
    <cellStyle name="Comma 5 2 3" xfId="2224"/>
    <cellStyle name="Comma 5 3" xfId="2225"/>
    <cellStyle name="Comma 5 3 2" xfId="2226"/>
    <cellStyle name="Comma 5 3 3" xfId="2227"/>
    <cellStyle name="Comma 5 4" xfId="2228"/>
    <cellStyle name="Comma 5 4 2" xfId="2229"/>
    <cellStyle name="Comma 5 4 3" xfId="2230"/>
    <cellStyle name="Comma 5 5" xfId="2231"/>
    <cellStyle name="Comma 5 5 2" xfId="2232"/>
    <cellStyle name="Comma 5 6" xfId="2233"/>
    <cellStyle name="Comma 5 7" xfId="2234"/>
    <cellStyle name="Comma 6" xfId="2235"/>
    <cellStyle name="Comma 6 2" xfId="2236"/>
    <cellStyle name="Comma 6 2 2" xfId="2237"/>
    <cellStyle name="Comma 6 2 3" xfId="2238"/>
    <cellStyle name="Comma 6 3" xfId="2239"/>
    <cellStyle name="Comma 6 3 2" xfId="2240"/>
    <cellStyle name="Comma 6 3 3" xfId="2241"/>
    <cellStyle name="Comma 6 4" xfId="2242"/>
    <cellStyle name="Comma 6 4 2" xfId="2243"/>
    <cellStyle name="Comma 6 4 3" xfId="2244"/>
    <cellStyle name="Comma 6 5" xfId="2245"/>
    <cellStyle name="Comma 6 5 2" xfId="2246"/>
    <cellStyle name="Comma 6 6" xfId="2247"/>
    <cellStyle name="Comma 6 7" xfId="2248"/>
    <cellStyle name="Comma 7" xfId="2249"/>
    <cellStyle name="Comma 7 2" xfId="2250"/>
    <cellStyle name="Comma 7 2 2" xfId="2251"/>
    <cellStyle name="Comma 7 2 3" xfId="2252"/>
    <cellStyle name="Comma 7 3" xfId="2253"/>
    <cellStyle name="Comma 7 3 2" xfId="2254"/>
    <cellStyle name="Comma 7 3 3" xfId="2255"/>
    <cellStyle name="Comma 7 4" xfId="2256"/>
    <cellStyle name="Comma 7 4 2" xfId="2257"/>
    <cellStyle name="Comma 7 4 3" xfId="2258"/>
    <cellStyle name="Comma 7 5" xfId="2259"/>
    <cellStyle name="Comma 7 5 2" xfId="2260"/>
    <cellStyle name="Comma 7 6" xfId="2261"/>
    <cellStyle name="Comma 7 7" xfId="2262"/>
    <cellStyle name="Comma 8" xfId="2263"/>
    <cellStyle name="Comma 8 2" xfId="2264"/>
    <cellStyle name="Comma 8 2 2" xfId="2265"/>
    <cellStyle name="Comma 8 2 3" xfId="2266"/>
    <cellStyle name="Comma 8 3" xfId="2267"/>
    <cellStyle name="Comma 8 3 2" xfId="2268"/>
    <cellStyle name="Comma 8 3 3" xfId="2269"/>
    <cellStyle name="Comma 8 4" xfId="2270"/>
    <cellStyle name="Comma 8 4 2" xfId="2271"/>
    <cellStyle name="Comma 8 5" xfId="2272"/>
    <cellStyle name="Comma 8 6" xfId="2273"/>
    <cellStyle name="Comma 9" xfId="2274"/>
    <cellStyle name="Comma 9 2" xfId="2275"/>
    <cellStyle name="Comma 9 2 2" xfId="2276"/>
    <cellStyle name="Comma 9 3" xfId="2277"/>
    <cellStyle name="Comma 9 4" xfId="2278"/>
    <cellStyle name="Currency" xfId="2279"/>
    <cellStyle name="Currency [0]" xfId="2280"/>
    <cellStyle name="Ellenőrzőcella" xfId="2281"/>
    <cellStyle name="Ellenőrzőcella 2" xfId="2282"/>
    <cellStyle name="Emphasis 1" xfId="2283"/>
    <cellStyle name="Emphasis 1 2" xfId="2284"/>
    <cellStyle name="Emphasis 2" xfId="2285"/>
    <cellStyle name="Emphasis 2 2" xfId="2286"/>
    <cellStyle name="Emphasis 3" xfId="2287"/>
    <cellStyle name="Emphasis 3 2" xfId="2288"/>
    <cellStyle name="Euro_BRANKO SIMIC-VRV-MAJ_2005" xfId="2289"/>
    <cellStyle name="Excel Built-in 20% - Accent1" xfId="2290"/>
    <cellStyle name="Excel Built-in 20% - Accent1 2" xfId="2291"/>
    <cellStyle name="Excel Built-in 20% - Accent1 2 2" xfId="2292"/>
    <cellStyle name="Excel Built-in 20% - Accent1 3" xfId="2293"/>
    <cellStyle name="Excel Built-in 20% - Accent1 3 2" xfId="2294"/>
    <cellStyle name="Excel Built-in 20% - Accent1 4" xfId="2295"/>
    <cellStyle name="Excel Built-in 20% - Accent2" xfId="2296"/>
    <cellStyle name="Excel Built-in 20% - Accent2 2" xfId="2297"/>
    <cellStyle name="Excel Built-in 20% - Accent3" xfId="2298"/>
    <cellStyle name="Excel Built-in 20% - Accent3 2" xfId="2299"/>
    <cellStyle name="Excel Built-in 20% - Accent4" xfId="2300"/>
    <cellStyle name="Excel Built-in 20% - Accent4 2" xfId="2301"/>
    <cellStyle name="Excel Built-in 20% - Accent4 2 2" xfId="2302"/>
    <cellStyle name="Excel Built-in 20% - Accent4 3" xfId="2303"/>
    <cellStyle name="Excel Built-in 20% - Accent4 3 2" xfId="2304"/>
    <cellStyle name="Excel Built-in 20% - Accent4 4" xfId="2305"/>
    <cellStyle name="Excel Built-in 20% - Accent5" xfId="2306"/>
    <cellStyle name="Excel Built-in 20% - Accent5 2" xfId="2307"/>
    <cellStyle name="Excel Built-in 20% - Accent5 2 2" xfId="2308"/>
    <cellStyle name="Excel Built-in 20% - Accent5 3" xfId="2309"/>
    <cellStyle name="Excel Built-in 20% - Accent5 3 2" xfId="2310"/>
    <cellStyle name="Excel Built-in 20% - Accent5 4" xfId="2311"/>
    <cellStyle name="Excel Built-in 20% - Accent6" xfId="2312"/>
    <cellStyle name="Excel Built-in 20% - Accent6 2" xfId="2313"/>
    <cellStyle name="Excel Built-in 40% - Accent1" xfId="2314"/>
    <cellStyle name="Excel Built-in 40% - Accent1 2" xfId="2315"/>
    <cellStyle name="Excel Built-in 40% - Accent1 2 2" xfId="2316"/>
    <cellStyle name="Excel Built-in 40% - Accent1 3" xfId="2317"/>
    <cellStyle name="Excel Built-in 40% - Accent1 3 2" xfId="2318"/>
    <cellStyle name="Excel Built-in 40% - Accent1 4" xfId="2319"/>
    <cellStyle name="Excel Built-in 40% - Accent2" xfId="2320"/>
    <cellStyle name="Excel Built-in 40% - Accent2 2" xfId="2321"/>
    <cellStyle name="Excel Built-in 40% - Accent3" xfId="2322"/>
    <cellStyle name="Excel Built-in 40% - Accent3 2" xfId="2323"/>
    <cellStyle name="Excel Built-in 40% - Accent4" xfId="2324"/>
    <cellStyle name="Excel Built-in 40% - Accent4 2" xfId="2325"/>
    <cellStyle name="Excel Built-in 40% - Accent4 2 2" xfId="2326"/>
    <cellStyle name="Excel Built-in 40% - Accent4 3" xfId="2327"/>
    <cellStyle name="Excel Built-in 40% - Accent4 3 2" xfId="2328"/>
    <cellStyle name="Excel Built-in 40% - Accent4 4" xfId="2329"/>
    <cellStyle name="Excel Built-in 40% - Accent5" xfId="2330"/>
    <cellStyle name="Excel Built-in 40% - Accent5 2" xfId="2331"/>
    <cellStyle name="Excel Built-in 40% - Accent5 2 2" xfId="2332"/>
    <cellStyle name="Excel Built-in 40% - Accent5 3" xfId="2333"/>
    <cellStyle name="Excel Built-in 40% - Accent5 3 2" xfId="2334"/>
    <cellStyle name="Excel Built-in 40% - Accent5 4" xfId="2335"/>
    <cellStyle name="Excel Built-in 40% - Accent6" xfId="2336"/>
    <cellStyle name="Excel Built-in 40% - Accent6 2" xfId="2337"/>
    <cellStyle name="Excel Built-in 60% - Accent1" xfId="2338"/>
    <cellStyle name="Excel Built-in 60% - Accent1 2" xfId="2339"/>
    <cellStyle name="Excel Built-in 60% - Accent2" xfId="2340"/>
    <cellStyle name="Excel Built-in 60% - Accent2 2" xfId="2341"/>
    <cellStyle name="Excel Built-in 60% - Accent3" xfId="2342"/>
    <cellStyle name="Excel Built-in 60% - Accent3 2" xfId="2343"/>
    <cellStyle name="Excel Built-in 60% - Accent4" xfId="2344"/>
    <cellStyle name="Excel Built-in 60% - Accent4 2" xfId="2345"/>
    <cellStyle name="Excel Built-in 60% - Accent5" xfId="2346"/>
    <cellStyle name="Excel Built-in 60% - Accent5 2" xfId="2347"/>
    <cellStyle name="Excel Built-in 60% - Accent6" xfId="2348"/>
    <cellStyle name="Excel Built-in 60% - Accent6 2" xfId="2349"/>
    <cellStyle name="Excel Built-in Accent1" xfId="2350"/>
    <cellStyle name="Excel Built-in Accent1 2" xfId="2351"/>
    <cellStyle name="Excel Built-in Accent2" xfId="2352"/>
    <cellStyle name="Excel Built-in Accent2 2" xfId="2353"/>
    <cellStyle name="Excel Built-in Accent2 2 2" xfId="2354"/>
    <cellStyle name="Excel Built-in Accent2 3" xfId="2355"/>
    <cellStyle name="Excel Built-in Accent2 3 2" xfId="2356"/>
    <cellStyle name="Excel Built-in Accent2 4" xfId="2357"/>
    <cellStyle name="Excel Built-in Accent3" xfId="2358"/>
    <cellStyle name="Excel Built-in Accent3 2" xfId="2359"/>
    <cellStyle name="Excel Built-in Accent4" xfId="2360"/>
    <cellStyle name="Excel Built-in Accent4 2" xfId="2361"/>
    <cellStyle name="Excel Built-in Accent5" xfId="2362"/>
    <cellStyle name="Excel Built-in Accent5 2" xfId="2363"/>
    <cellStyle name="Excel Built-in Accent6" xfId="2364"/>
    <cellStyle name="Excel Built-in Accent6 2" xfId="2365"/>
    <cellStyle name="Excel Built-in Accent6 2 2" xfId="2366"/>
    <cellStyle name="Excel Built-in Accent6 3" xfId="2367"/>
    <cellStyle name="Excel Built-in Accent6 3 2" xfId="2368"/>
    <cellStyle name="Excel Built-in Accent6 4" xfId="2369"/>
    <cellStyle name="Excel Built-in Bad" xfId="2370"/>
    <cellStyle name="Excel Built-in Bad 2" xfId="2371"/>
    <cellStyle name="Excel Built-in Calculation" xfId="2372"/>
    <cellStyle name="Excel Built-in Calculation 2" xfId="2373"/>
    <cellStyle name="Excel Built-in Calculation 2 2" xfId="2374"/>
    <cellStyle name="Excel Built-in Calculation 3" xfId="2375"/>
    <cellStyle name="Excel Built-in Calculation 3 2" xfId="2376"/>
    <cellStyle name="Excel Built-in Calculation 4" xfId="2377"/>
    <cellStyle name="Excel Built-in Check Cell" xfId="2378"/>
    <cellStyle name="Excel Built-in Check Cell 2" xfId="2379"/>
    <cellStyle name="Excel Built-in Explanatory Text" xfId="2380"/>
    <cellStyle name="Excel Built-in Explanatory Text 2" xfId="2381"/>
    <cellStyle name="Excel Built-in Explanatory Text 2 2" xfId="2382"/>
    <cellStyle name="Excel Built-in Explanatory Text 3" xfId="2383"/>
    <cellStyle name="Excel Built-in Explanatory Text 3 2" xfId="2384"/>
    <cellStyle name="Excel Built-in Explanatory Text 4" xfId="2385"/>
    <cellStyle name="Excel Built-in Good" xfId="2386"/>
    <cellStyle name="Excel Built-in Good 2" xfId="2387"/>
    <cellStyle name="Excel Built-in Heading 1" xfId="2388"/>
    <cellStyle name="Excel Built-in Heading 1 2" xfId="2389"/>
    <cellStyle name="Excel Built-in Heading 1 2 2" xfId="2390"/>
    <cellStyle name="Excel Built-in Heading 1 3" xfId="2391"/>
    <cellStyle name="Excel Built-in Heading 2" xfId="2392"/>
    <cellStyle name="Excel Built-in Heading 2 2" xfId="2393"/>
    <cellStyle name="Excel Built-in Heading 2 2 2" xfId="2394"/>
    <cellStyle name="Excel Built-in Heading 2 3" xfId="2395"/>
    <cellStyle name="Excel Built-in Heading 3" xfId="2396"/>
    <cellStyle name="Excel Built-in Heading 3 2" xfId="2397"/>
    <cellStyle name="Excel Built-in Heading 3 2 2" xfId="2398"/>
    <cellStyle name="Excel Built-in Heading 3 3" xfId="2399"/>
    <cellStyle name="Excel Built-in Heading 4" xfId="2400"/>
    <cellStyle name="Excel Built-in Heading 4 2" xfId="2401"/>
    <cellStyle name="Excel Built-in Heading 4 2 2" xfId="2402"/>
    <cellStyle name="Excel Built-in Heading 4 3" xfId="2403"/>
    <cellStyle name="Excel Built-in Input" xfId="2404"/>
    <cellStyle name="Excel Built-in Input 2" xfId="2405"/>
    <cellStyle name="Excel Built-in Input 2 2" xfId="2406"/>
    <cellStyle name="Excel Built-in Input 3" xfId="2407"/>
    <cellStyle name="Excel Built-in Input 3 2" xfId="2408"/>
    <cellStyle name="Excel Built-in Input 4" xfId="2409"/>
    <cellStyle name="Excel Built-in Linked Cell" xfId="2410"/>
    <cellStyle name="Excel Built-in Linked Cell 2" xfId="2411"/>
    <cellStyle name="Excel Built-in Neutral" xfId="2412"/>
    <cellStyle name="Excel Built-in Neutral 2" xfId="2413"/>
    <cellStyle name="Excel Built-in Neutral 2 2" xfId="2414"/>
    <cellStyle name="Excel Built-in Neutral 3" xfId="2415"/>
    <cellStyle name="Excel Built-in Neutral 3 2" xfId="2416"/>
    <cellStyle name="Excel Built-in Neutral 4" xfId="2417"/>
    <cellStyle name="Excel Built-in Normal" xfId="2418"/>
    <cellStyle name="Excel Built-in Normal 2" xfId="2419"/>
    <cellStyle name="Excel Built-in Normal 3" xfId="2420"/>
    <cellStyle name="Excel Built-in Note" xfId="2421"/>
    <cellStyle name="Excel Built-in Note 2" xfId="2422"/>
    <cellStyle name="Excel Built-in Output" xfId="2423"/>
    <cellStyle name="Excel Built-in Output 2" xfId="2424"/>
    <cellStyle name="Excel Built-in Output 2 2" xfId="2425"/>
    <cellStyle name="Excel Built-in Output 3" xfId="2426"/>
    <cellStyle name="Excel Built-in Output 3 2" xfId="2427"/>
    <cellStyle name="Excel Built-in Output 4" xfId="2428"/>
    <cellStyle name="Excel Built-in Title" xfId="2429"/>
    <cellStyle name="Excel Built-in Title 2" xfId="2430"/>
    <cellStyle name="Excel Built-in Title 2 2" xfId="2431"/>
    <cellStyle name="Excel Built-in Title 3" xfId="2432"/>
    <cellStyle name="Excel Built-in Total" xfId="2433"/>
    <cellStyle name="Excel Built-in Total 2" xfId="2434"/>
    <cellStyle name="Excel Built-in Warning Text" xfId="2435"/>
    <cellStyle name="Excel Built-in Warning Text 2" xfId="2436"/>
    <cellStyle name="Explanatory Text" xfId="2437"/>
    <cellStyle name="Explanatory Text 10" xfId="2438"/>
    <cellStyle name="Explanatory Text 10 2" xfId="2439"/>
    <cellStyle name="Explanatory Text 11" xfId="2440"/>
    <cellStyle name="Explanatory Text 11 2" xfId="2441"/>
    <cellStyle name="Explanatory Text 12" xfId="2442"/>
    <cellStyle name="Explanatory Text 12 2" xfId="2443"/>
    <cellStyle name="Explanatory Text 13" xfId="2444"/>
    <cellStyle name="Explanatory Text 13 2" xfId="2445"/>
    <cellStyle name="Explanatory Text 14" xfId="2446"/>
    <cellStyle name="Explanatory Text 14 2" xfId="2447"/>
    <cellStyle name="Explanatory Text 15" xfId="2448"/>
    <cellStyle name="Explanatory Text 15 2" xfId="2449"/>
    <cellStyle name="Explanatory Text 16" xfId="2450"/>
    <cellStyle name="Explanatory Text 16 2" xfId="2451"/>
    <cellStyle name="Explanatory Text 17" xfId="2452"/>
    <cellStyle name="Explanatory Text 17 2" xfId="2453"/>
    <cellStyle name="Explanatory Text 18" xfId="2454"/>
    <cellStyle name="Explanatory Text 18 2" xfId="2455"/>
    <cellStyle name="Explanatory Text 19" xfId="2456"/>
    <cellStyle name="Explanatory Text 19 2" xfId="2457"/>
    <cellStyle name="Explanatory Text 2" xfId="2458"/>
    <cellStyle name="Explanatory Text 2 2" xfId="2459"/>
    <cellStyle name="Explanatory Text 2 2 2" xfId="2460"/>
    <cellStyle name="Explanatory Text 2 2 3" xfId="2461"/>
    <cellStyle name="Explanatory Text 2 3" xfId="2462"/>
    <cellStyle name="Explanatory Text 2 3 2" xfId="2463"/>
    <cellStyle name="Explanatory Text 2 3 3" xfId="2464"/>
    <cellStyle name="Explanatory Text 2 4" xfId="2465"/>
    <cellStyle name="Explanatory Text 2 4 2" xfId="2466"/>
    <cellStyle name="Explanatory Text 2 4 3" xfId="2467"/>
    <cellStyle name="Explanatory Text 2 5" xfId="2468"/>
    <cellStyle name="Explanatory Text 2 5 2" xfId="2469"/>
    <cellStyle name="Explanatory Text 2 6" xfId="2470"/>
    <cellStyle name="Explanatory Text 2 7" xfId="2471"/>
    <cellStyle name="Explanatory Text 20" xfId="2472"/>
    <cellStyle name="Explanatory Text 20 2" xfId="2473"/>
    <cellStyle name="Explanatory Text 21" xfId="2474"/>
    <cellStyle name="Explanatory Text 21 2" xfId="2475"/>
    <cellStyle name="Explanatory Text 22" xfId="2476"/>
    <cellStyle name="Explanatory Text 22 2" xfId="2477"/>
    <cellStyle name="Explanatory Text 23" xfId="2478"/>
    <cellStyle name="Explanatory Text 23 2" xfId="2479"/>
    <cellStyle name="Explanatory Text 24" xfId="2480"/>
    <cellStyle name="Explanatory Text 25" xfId="2481"/>
    <cellStyle name="Explanatory Text 3" xfId="2482"/>
    <cellStyle name="Explanatory Text 3 2" xfId="2483"/>
    <cellStyle name="Explanatory Text 3 2 2" xfId="2484"/>
    <cellStyle name="Explanatory Text 3 2 3" xfId="2485"/>
    <cellStyle name="Explanatory Text 3 3" xfId="2486"/>
    <cellStyle name="Explanatory Text 3 3 2" xfId="2487"/>
    <cellStyle name="Explanatory Text 3 3 3" xfId="2488"/>
    <cellStyle name="Explanatory Text 3 4" xfId="2489"/>
    <cellStyle name="Explanatory Text 3 4 2" xfId="2490"/>
    <cellStyle name="Explanatory Text 3 4 3" xfId="2491"/>
    <cellStyle name="Explanatory Text 3 5" xfId="2492"/>
    <cellStyle name="Explanatory Text 3 5 2" xfId="2493"/>
    <cellStyle name="Explanatory Text 3 6" xfId="2494"/>
    <cellStyle name="Explanatory Text 3 7" xfId="2495"/>
    <cellStyle name="Explanatory Text 4" xfId="2496"/>
    <cellStyle name="Explanatory Text 4 2" xfId="2497"/>
    <cellStyle name="Explanatory Text 4 2 2" xfId="2498"/>
    <cellStyle name="Explanatory Text 4 2 3" xfId="2499"/>
    <cellStyle name="Explanatory Text 4 3" xfId="2500"/>
    <cellStyle name="Explanatory Text 4 3 2" xfId="2501"/>
    <cellStyle name="Explanatory Text 4 3 3" xfId="2502"/>
    <cellStyle name="Explanatory Text 4 4" xfId="2503"/>
    <cellStyle name="Explanatory Text 4 4 2" xfId="2504"/>
    <cellStyle name="Explanatory Text 4 4 3" xfId="2505"/>
    <cellStyle name="Explanatory Text 4 5" xfId="2506"/>
    <cellStyle name="Explanatory Text 4 5 2" xfId="2507"/>
    <cellStyle name="Explanatory Text 4 6" xfId="2508"/>
    <cellStyle name="Explanatory Text 4 7" xfId="2509"/>
    <cellStyle name="Explanatory Text 5" xfId="2510"/>
    <cellStyle name="Explanatory Text 5 2" xfId="2511"/>
    <cellStyle name="Explanatory Text 6" xfId="2512"/>
    <cellStyle name="Explanatory Text 6 2" xfId="2513"/>
    <cellStyle name="Explanatory Text 7" xfId="2514"/>
    <cellStyle name="Explanatory Text 7 2" xfId="2515"/>
    <cellStyle name="Explanatory Text 8" xfId="2516"/>
    <cellStyle name="Explanatory Text 8 2" xfId="2517"/>
    <cellStyle name="Explanatory Text 9" xfId="2518"/>
    <cellStyle name="Explanatory Text 9 2" xfId="2519"/>
    <cellStyle name="Figyelmeztetés" xfId="2520"/>
    <cellStyle name="Figyelmeztetés 2" xfId="2521"/>
    <cellStyle name="Good" xfId="2522"/>
    <cellStyle name="Good 10" xfId="2523"/>
    <cellStyle name="Good 10 2" xfId="2524"/>
    <cellStyle name="Good 11" xfId="2525"/>
    <cellStyle name="Good 11 2" xfId="2526"/>
    <cellStyle name="Good 12" xfId="2527"/>
    <cellStyle name="Good 12 2" xfId="2528"/>
    <cellStyle name="Good 13" xfId="2529"/>
    <cellStyle name="Good 13 2" xfId="2530"/>
    <cellStyle name="Good 14" xfId="2531"/>
    <cellStyle name="Good 14 2" xfId="2532"/>
    <cellStyle name="Good 15" xfId="2533"/>
    <cellStyle name="Good 15 2" xfId="2534"/>
    <cellStyle name="Good 16" xfId="2535"/>
    <cellStyle name="Good 16 2" xfId="2536"/>
    <cellStyle name="Good 17" xfId="2537"/>
    <cellStyle name="Good 17 2" xfId="2538"/>
    <cellStyle name="Good 18" xfId="2539"/>
    <cellStyle name="Good 18 2" xfId="2540"/>
    <cellStyle name="Good 19" xfId="2541"/>
    <cellStyle name="Good 19 2" xfId="2542"/>
    <cellStyle name="Good 2" xfId="2543"/>
    <cellStyle name="Good 2 10" xfId="2544"/>
    <cellStyle name="Good 2 2" xfId="2545"/>
    <cellStyle name="Good 2 2 2" xfId="2546"/>
    <cellStyle name="Good 2 2 2 2" xfId="2547"/>
    <cellStyle name="Good 2 2 2 3" xfId="2548"/>
    <cellStyle name="Good 2 2 3" xfId="2549"/>
    <cellStyle name="Good 2 2 3 2" xfId="2550"/>
    <cellStyle name="Good 2 2 3 3" xfId="2551"/>
    <cellStyle name="Good 2 2 4" xfId="2552"/>
    <cellStyle name="Good 2 2 4 2" xfId="2553"/>
    <cellStyle name="Good 2 2 4 3" xfId="2554"/>
    <cellStyle name="Good 2 2 5" xfId="2555"/>
    <cellStyle name="Good 2 2 5 2" xfId="2556"/>
    <cellStyle name="Good 2 2 6" xfId="2557"/>
    <cellStyle name="Good 2 2 7" xfId="2558"/>
    <cellStyle name="Good 2 3" xfId="2559"/>
    <cellStyle name="Good 2 3 2" xfId="2560"/>
    <cellStyle name="Good 2 3 2 2" xfId="2561"/>
    <cellStyle name="Good 2 3 2 3" xfId="2562"/>
    <cellStyle name="Good 2 3 3" xfId="2563"/>
    <cellStyle name="Good 2 3 3 2" xfId="2564"/>
    <cellStyle name="Good 2 3 3 3" xfId="2565"/>
    <cellStyle name="Good 2 3 4" xfId="2566"/>
    <cellStyle name="Good 2 3 4 2" xfId="2567"/>
    <cellStyle name="Good 2 3 4 3" xfId="2568"/>
    <cellStyle name="Good 2 3 5" xfId="2569"/>
    <cellStyle name="Good 2 3 6" xfId="2570"/>
    <cellStyle name="Good 2 4" xfId="2571"/>
    <cellStyle name="Good 2 4 2" xfId="2572"/>
    <cellStyle name="Good 2 4 2 2" xfId="2573"/>
    <cellStyle name="Good 2 4 2 3" xfId="2574"/>
    <cellStyle name="Good 2 4 3" xfId="2575"/>
    <cellStyle name="Good 2 4 3 2" xfId="2576"/>
    <cellStyle name="Good 2 4 3 3" xfId="2577"/>
    <cellStyle name="Good 2 4 4" xfId="2578"/>
    <cellStyle name="Good 2 4 4 2" xfId="2579"/>
    <cellStyle name="Good 2 4 4 3" xfId="2580"/>
    <cellStyle name="Good 2 4 5" xfId="2581"/>
    <cellStyle name="Good 2 4 6" xfId="2582"/>
    <cellStyle name="Good 2 5" xfId="2583"/>
    <cellStyle name="Good 2 5 2" xfId="2584"/>
    <cellStyle name="Good 2 5 3" xfId="2585"/>
    <cellStyle name="Good 2 6" xfId="2586"/>
    <cellStyle name="Good 2 6 2" xfId="2587"/>
    <cellStyle name="Good 2 6 3" xfId="2588"/>
    <cellStyle name="Good 2 7" xfId="2589"/>
    <cellStyle name="Good 2 7 2" xfId="2590"/>
    <cellStyle name="Good 2 7 3" xfId="2591"/>
    <cellStyle name="Good 2 8" xfId="2592"/>
    <cellStyle name="Good 2 8 2" xfId="2593"/>
    <cellStyle name="Good 2 9" xfId="2594"/>
    <cellStyle name="Good 20" xfId="2595"/>
    <cellStyle name="Good 20 2" xfId="2596"/>
    <cellStyle name="Good 21" xfId="2597"/>
    <cellStyle name="Good 21 2" xfId="2598"/>
    <cellStyle name="Good 22" xfId="2599"/>
    <cellStyle name="Good 22 2" xfId="2600"/>
    <cellStyle name="Good 23" xfId="2601"/>
    <cellStyle name="Good 23 2" xfId="2602"/>
    <cellStyle name="Good 24" xfId="2603"/>
    <cellStyle name="Good 24 2" xfId="2604"/>
    <cellStyle name="Good 25" xfId="2605"/>
    <cellStyle name="Good 25 2" xfId="2606"/>
    <cellStyle name="Good 26" xfId="2607"/>
    <cellStyle name="Good 27" xfId="2608"/>
    <cellStyle name="Good 3" xfId="2609"/>
    <cellStyle name="Good 3 2" xfId="2610"/>
    <cellStyle name="Good 3 2 2" xfId="2611"/>
    <cellStyle name="Good 3 2 2 2" xfId="2612"/>
    <cellStyle name="Good 3 2 2 3" xfId="2613"/>
    <cellStyle name="Good 3 2 3" xfId="2614"/>
    <cellStyle name="Good 3 2 3 2" xfId="2615"/>
    <cellStyle name="Good 3 2 3 3" xfId="2616"/>
    <cellStyle name="Good 3 2 4" xfId="2617"/>
    <cellStyle name="Good 3 2 4 2" xfId="2618"/>
    <cellStyle name="Good 3 2 4 3" xfId="2619"/>
    <cellStyle name="Good 3 2 5" xfId="2620"/>
    <cellStyle name="Good 3 2 6" xfId="2621"/>
    <cellStyle name="Good 3 3" xfId="2622"/>
    <cellStyle name="Good 3 3 2" xfId="2623"/>
    <cellStyle name="Good 3 3 2 2" xfId="2624"/>
    <cellStyle name="Good 3 3 2 3" xfId="2625"/>
    <cellStyle name="Good 3 3 3" xfId="2626"/>
    <cellStyle name="Good 3 3 3 2" xfId="2627"/>
    <cellStyle name="Good 3 3 3 3" xfId="2628"/>
    <cellStyle name="Good 3 3 4" xfId="2629"/>
    <cellStyle name="Good 3 3 4 2" xfId="2630"/>
    <cellStyle name="Good 3 3 4 3" xfId="2631"/>
    <cellStyle name="Good 3 3 5" xfId="2632"/>
    <cellStyle name="Good 3 3 6" xfId="2633"/>
    <cellStyle name="Good 3 4" xfId="2634"/>
    <cellStyle name="Good 3 4 2" xfId="2635"/>
    <cellStyle name="Good 3 4 2 2" xfId="2636"/>
    <cellStyle name="Good 3 4 2 3" xfId="2637"/>
    <cellStyle name="Good 3 4 3" xfId="2638"/>
    <cellStyle name="Good 3 4 3 2" xfId="2639"/>
    <cellStyle name="Good 3 4 3 3" xfId="2640"/>
    <cellStyle name="Good 3 4 4" xfId="2641"/>
    <cellStyle name="Good 3 4 4 2" xfId="2642"/>
    <cellStyle name="Good 3 4 4 3" xfId="2643"/>
    <cellStyle name="Good 3 4 5" xfId="2644"/>
    <cellStyle name="Good 3 4 6" xfId="2645"/>
    <cellStyle name="Good 3 5" xfId="2646"/>
    <cellStyle name="Good 3 5 2" xfId="2647"/>
    <cellStyle name="Good 3 6" xfId="2648"/>
    <cellStyle name="Good 3 7" xfId="2649"/>
    <cellStyle name="Good 4" xfId="2650"/>
    <cellStyle name="Good 4 2" xfId="2651"/>
    <cellStyle name="Good 4 2 2" xfId="2652"/>
    <cellStyle name="Good 4 2 3" xfId="2653"/>
    <cellStyle name="Good 4 3" xfId="2654"/>
    <cellStyle name="Good 4 3 2" xfId="2655"/>
    <cellStyle name="Good 4 3 3" xfId="2656"/>
    <cellStyle name="Good 4 4" xfId="2657"/>
    <cellStyle name="Good 4 4 2" xfId="2658"/>
    <cellStyle name="Good 4 4 3" xfId="2659"/>
    <cellStyle name="Good 4 5" xfId="2660"/>
    <cellStyle name="Good 4 5 2" xfId="2661"/>
    <cellStyle name="Good 4 6" xfId="2662"/>
    <cellStyle name="Good 4 7" xfId="2663"/>
    <cellStyle name="Good 5" xfId="2664"/>
    <cellStyle name="Good 5 2" xfId="2665"/>
    <cellStyle name="Good 6" xfId="2666"/>
    <cellStyle name="Good 6 2" xfId="2667"/>
    <cellStyle name="Good 7" xfId="2668"/>
    <cellStyle name="Good 7 2" xfId="2669"/>
    <cellStyle name="Good 8" xfId="2670"/>
    <cellStyle name="Good 8 2" xfId="2671"/>
    <cellStyle name="Good 9" xfId="2672"/>
    <cellStyle name="Good 9 2" xfId="2673"/>
    <cellStyle name="Heading 1" xfId="2674"/>
    <cellStyle name="Heading 1 10" xfId="2675"/>
    <cellStyle name="Heading 1 10 2" xfId="2676"/>
    <cellStyle name="Heading 1 11" xfId="2677"/>
    <cellStyle name="Heading 1 11 2" xfId="2678"/>
    <cellStyle name="Heading 1 12" xfId="2679"/>
    <cellStyle name="Heading 1 12 2" xfId="2680"/>
    <cellStyle name="Heading 1 13" xfId="2681"/>
    <cellStyle name="Heading 1 13 2" xfId="2682"/>
    <cellStyle name="Heading 1 14" xfId="2683"/>
    <cellStyle name="Heading 1 14 2" xfId="2684"/>
    <cellStyle name="Heading 1 15" xfId="2685"/>
    <cellStyle name="Heading 1 15 2" xfId="2686"/>
    <cellStyle name="Heading 1 16" xfId="2687"/>
    <cellStyle name="Heading 1 16 2" xfId="2688"/>
    <cellStyle name="Heading 1 17" xfId="2689"/>
    <cellStyle name="Heading 1 17 2" xfId="2690"/>
    <cellStyle name="Heading 1 18" xfId="2691"/>
    <cellStyle name="Heading 1 18 2" xfId="2692"/>
    <cellStyle name="Heading 1 19" xfId="2693"/>
    <cellStyle name="Heading 1 19 2" xfId="2694"/>
    <cellStyle name="Heading 1 2" xfId="2695"/>
    <cellStyle name="Heading 1 2 2" xfId="2696"/>
    <cellStyle name="Heading 1 2 2 2" xfId="2697"/>
    <cellStyle name="Heading 1 2 2 2 2" xfId="2698"/>
    <cellStyle name="Heading 1 2 2 2 3" xfId="2699"/>
    <cellStyle name="Heading 1 2 2 3" xfId="2700"/>
    <cellStyle name="Heading 1 2 2 3 2" xfId="2701"/>
    <cellStyle name="Heading 1 2 2 4" xfId="2702"/>
    <cellStyle name="Heading 1 2 2 5" xfId="2703"/>
    <cellStyle name="Heading 1 2 3" xfId="2704"/>
    <cellStyle name="Heading 1 2 3 2" xfId="2705"/>
    <cellStyle name="Heading 1 2 3 3" xfId="2706"/>
    <cellStyle name="Heading 1 2 4" xfId="2707"/>
    <cellStyle name="Heading 1 2 4 2" xfId="2708"/>
    <cellStyle name="Heading 1 2 4 3" xfId="2709"/>
    <cellStyle name="Heading 1 2 5" xfId="2710"/>
    <cellStyle name="Heading 1 2 5 2" xfId="2711"/>
    <cellStyle name="Heading 1 2 6" xfId="2712"/>
    <cellStyle name="Heading 1 2 7" xfId="2713"/>
    <cellStyle name="Heading 1 20" xfId="2714"/>
    <cellStyle name="Heading 1 20 2" xfId="2715"/>
    <cellStyle name="Heading 1 21" xfId="2716"/>
    <cellStyle name="Heading 1 21 2" xfId="2717"/>
    <cellStyle name="Heading 1 22" xfId="2718"/>
    <cellStyle name="Heading 1 22 2" xfId="2719"/>
    <cellStyle name="Heading 1 23" xfId="2720"/>
    <cellStyle name="Heading 1 23 2" xfId="2721"/>
    <cellStyle name="Heading 1 24" xfId="2722"/>
    <cellStyle name="Heading 1 24 2" xfId="2723"/>
    <cellStyle name="Heading 1 25" xfId="2724"/>
    <cellStyle name="Heading 1 26" xfId="2725"/>
    <cellStyle name="Heading 1 3" xfId="2726"/>
    <cellStyle name="Heading 1 3 2" xfId="2727"/>
    <cellStyle name="Heading 1 3 2 2" xfId="2728"/>
    <cellStyle name="Heading 1 3 2 3" xfId="2729"/>
    <cellStyle name="Heading 1 3 3" xfId="2730"/>
    <cellStyle name="Heading 1 3 3 2" xfId="2731"/>
    <cellStyle name="Heading 1 3 3 3" xfId="2732"/>
    <cellStyle name="Heading 1 3 4" xfId="2733"/>
    <cellStyle name="Heading 1 3 4 2" xfId="2734"/>
    <cellStyle name="Heading 1 3 4 3" xfId="2735"/>
    <cellStyle name="Heading 1 3 5" xfId="2736"/>
    <cellStyle name="Heading 1 3 5 2" xfId="2737"/>
    <cellStyle name="Heading 1 3 6" xfId="2738"/>
    <cellStyle name="Heading 1 3 7" xfId="2739"/>
    <cellStyle name="Heading 1 4" xfId="2740"/>
    <cellStyle name="Heading 1 4 2" xfId="2741"/>
    <cellStyle name="Heading 1 4 2 2" xfId="2742"/>
    <cellStyle name="Heading 1 4 3" xfId="2743"/>
    <cellStyle name="Heading 1 4 4" xfId="2744"/>
    <cellStyle name="Heading 1 5" xfId="2745"/>
    <cellStyle name="Heading 1 5 2" xfId="2746"/>
    <cellStyle name="Heading 1 6" xfId="2747"/>
    <cellStyle name="Heading 1 6 2" xfId="2748"/>
    <cellStyle name="Heading 1 7" xfId="2749"/>
    <cellStyle name="Heading 1 7 2" xfId="2750"/>
    <cellStyle name="Heading 1 8" xfId="2751"/>
    <cellStyle name="Heading 1 8 2" xfId="2752"/>
    <cellStyle name="Heading 1 9" xfId="2753"/>
    <cellStyle name="Heading 1 9 2" xfId="2754"/>
    <cellStyle name="Heading 2" xfId="2755"/>
    <cellStyle name="Heading 2 10" xfId="2756"/>
    <cellStyle name="Heading 2 10 2" xfId="2757"/>
    <cellStyle name="Heading 2 11" xfId="2758"/>
    <cellStyle name="Heading 2 11 2" xfId="2759"/>
    <cellStyle name="Heading 2 12" xfId="2760"/>
    <cellStyle name="Heading 2 12 2" xfId="2761"/>
    <cellStyle name="Heading 2 13" xfId="2762"/>
    <cellStyle name="Heading 2 13 2" xfId="2763"/>
    <cellStyle name="Heading 2 14" xfId="2764"/>
    <cellStyle name="Heading 2 14 2" xfId="2765"/>
    <cellStyle name="Heading 2 15" xfId="2766"/>
    <cellStyle name="Heading 2 15 2" xfId="2767"/>
    <cellStyle name="Heading 2 16" xfId="2768"/>
    <cellStyle name="Heading 2 16 2" xfId="2769"/>
    <cellStyle name="Heading 2 17" xfId="2770"/>
    <cellStyle name="Heading 2 17 2" xfId="2771"/>
    <cellStyle name="Heading 2 18" xfId="2772"/>
    <cellStyle name="Heading 2 18 2" xfId="2773"/>
    <cellStyle name="Heading 2 19" xfId="2774"/>
    <cellStyle name="Heading 2 19 2" xfId="2775"/>
    <cellStyle name="Heading 2 2" xfId="2776"/>
    <cellStyle name="Heading 2 2 2" xfId="2777"/>
    <cellStyle name="Heading 2 2 2 2" xfId="2778"/>
    <cellStyle name="Heading 2 2 2 2 2" xfId="2779"/>
    <cellStyle name="Heading 2 2 2 2 3" xfId="2780"/>
    <cellStyle name="Heading 2 2 2 3" xfId="2781"/>
    <cellStyle name="Heading 2 2 2 3 2" xfId="2782"/>
    <cellStyle name="Heading 2 2 2 4" xfId="2783"/>
    <cellStyle name="Heading 2 2 2 5" xfId="2784"/>
    <cellStyle name="Heading 2 2 3" xfId="2785"/>
    <cellStyle name="Heading 2 2 3 2" xfId="2786"/>
    <cellStyle name="Heading 2 2 3 3" xfId="2787"/>
    <cellStyle name="Heading 2 2 4" xfId="2788"/>
    <cellStyle name="Heading 2 2 4 2" xfId="2789"/>
    <cellStyle name="Heading 2 2 4 3" xfId="2790"/>
    <cellStyle name="Heading 2 2 5" xfId="2791"/>
    <cellStyle name="Heading 2 2 5 2" xfId="2792"/>
    <cellStyle name="Heading 2 2 6" xfId="2793"/>
    <cellStyle name="Heading 2 2 7" xfId="2794"/>
    <cellStyle name="Heading 2 20" xfId="2795"/>
    <cellStyle name="Heading 2 20 2" xfId="2796"/>
    <cellStyle name="Heading 2 21" xfId="2797"/>
    <cellStyle name="Heading 2 21 2" xfId="2798"/>
    <cellStyle name="Heading 2 22" xfId="2799"/>
    <cellStyle name="Heading 2 22 2" xfId="2800"/>
    <cellStyle name="Heading 2 23" xfId="2801"/>
    <cellStyle name="Heading 2 23 2" xfId="2802"/>
    <cellStyle name="Heading 2 24" xfId="2803"/>
    <cellStyle name="Heading 2 24 2" xfId="2804"/>
    <cellStyle name="Heading 2 25" xfId="2805"/>
    <cellStyle name="Heading 2 25 2" xfId="2806"/>
    <cellStyle name="Heading 2 26" xfId="2807"/>
    <cellStyle name="Heading 2 27" xfId="2808"/>
    <cellStyle name="Heading 2 3" xfId="2809"/>
    <cellStyle name="Heading 2 3 2" xfId="2810"/>
    <cellStyle name="Heading 2 3 2 2" xfId="2811"/>
    <cellStyle name="Heading 2 3 2 3" xfId="2812"/>
    <cellStyle name="Heading 2 3 3" xfId="2813"/>
    <cellStyle name="Heading 2 3 3 2" xfId="2814"/>
    <cellStyle name="Heading 2 3 3 3" xfId="2815"/>
    <cellStyle name="Heading 2 3 4" xfId="2816"/>
    <cellStyle name="Heading 2 3 4 2" xfId="2817"/>
    <cellStyle name="Heading 2 3 4 3" xfId="2818"/>
    <cellStyle name="Heading 2 3 5" xfId="2819"/>
    <cellStyle name="Heading 2 3 5 2" xfId="2820"/>
    <cellStyle name="Heading 2 3 6" xfId="2821"/>
    <cellStyle name="Heading 2 3 7" xfId="2822"/>
    <cellStyle name="Heading 2 4" xfId="2823"/>
    <cellStyle name="Heading 2 4 2" xfId="2824"/>
    <cellStyle name="Heading 2 4 2 2" xfId="2825"/>
    <cellStyle name="Heading 2 4 3" xfId="2826"/>
    <cellStyle name="Heading 2 4 4" xfId="2827"/>
    <cellStyle name="Heading 2 5" xfId="2828"/>
    <cellStyle name="Heading 2 5 2" xfId="2829"/>
    <cellStyle name="Heading 2 6" xfId="2830"/>
    <cellStyle name="Heading 2 6 2" xfId="2831"/>
    <cellStyle name="Heading 2 7" xfId="2832"/>
    <cellStyle name="Heading 2 7 2" xfId="2833"/>
    <cellStyle name="Heading 2 8" xfId="2834"/>
    <cellStyle name="Heading 2 8 2" xfId="2835"/>
    <cellStyle name="Heading 2 9" xfId="2836"/>
    <cellStyle name="Heading 2 9 2" xfId="2837"/>
    <cellStyle name="Heading 3" xfId="2838"/>
    <cellStyle name="Heading 3 10" xfId="2839"/>
    <cellStyle name="Heading 3 10 2" xfId="2840"/>
    <cellStyle name="Heading 3 11" xfId="2841"/>
    <cellStyle name="Heading 3 11 2" xfId="2842"/>
    <cellStyle name="Heading 3 12" xfId="2843"/>
    <cellStyle name="Heading 3 12 2" xfId="2844"/>
    <cellStyle name="Heading 3 13" xfId="2845"/>
    <cellStyle name="Heading 3 13 2" xfId="2846"/>
    <cellStyle name="Heading 3 14" xfId="2847"/>
    <cellStyle name="Heading 3 14 2" xfId="2848"/>
    <cellStyle name="Heading 3 15" xfId="2849"/>
    <cellStyle name="Heading 3 15 2" xfId="2850"/>
    <cellStyle name="Heading 3 16" xfId="2851"/>
    <cellStyle name="Heading 3 16 2" xfId="2852"/>
    <cellStyle name="Heading 3 17" xfId="2853"/>
    <cellStyle name="Heading 3 17 2" xfId="2854"/>
    <cellStyle name="Heading 3 18" xfId="2855"/>
    <cellStyle name="Heading 3 18 2" xfId="2856"/>
    <cellStyle name="Heading 3 19" xfId="2857"/>
    <cellStyle name="Heading 3 19 2" xfId="2858"/>
    <cellStyle name="Heading 3 2" xfId="2859"/>
    <cellStyle name="Heading 3 2 2" xfId="2860"/>
    <cellStyle name="Heading 3 2 2 2" xfId="2861"/>
    <cellStyle name="Heading 3 2 2 2 2" xfId="2862"/>
    <cellStyle name="Heading 3 2 2 2 3" xfId="2863"/>
    <cellStyle name="Heading 3 2 2 3" xfId="2864"/>
    <cellStyle name="Heading 3 2 2 3 2" xfId="2865"/>
    <cellStyle name="Heading 3 2 2 4" xfId="2866"/>
    <cellStyle name="Heading 3 2 2 5" xfId="2867"/>
    <cellStyle name="Heading 3 2 3" xfId="2868"/>
    <cellStyle name="Heading 3 2 3 2" xfId="2869"/>
    <cellStyle name="Heading 3 2 3 3" xfId="2870"/>
    <cellStyle name="Heading 3 2 4" xfId="2871"/>
    <cellStyle name="Heading 3 2 4 2" xfId="2872"/>
    <cellStyle name="Heading 3 2 4 3" xfId="2873"/>
    <cellStyle name="Heading 3 2 5" xfId="2874"/>
    <cellStyle name="Heading 3 2 5 2" xfId="2875"/>
    <cellStyle name="Heading 3 2 6" xfId="2876"/>
    <cellStyle name="Heading 3 2 7" xfId="2877"/>
    <cellStyle name="Heading 3 20" xfId="2878"/>
    <cellStyle name="Heading 3 20 2" xfId="2879"/>
    <cellStyle name="Heading 3 21" xfId="2880"/>
    <cellStyle name="Heading 3 21 2" xfId="2881"/>
    <cellStyle name="Heading 3 22" xfId="2882"/>
    <cellStyle name="Heading 3 22 2" xfId="2883"/>
    <cellStyle name="Heading 3 23" xfId="2884"/>
    <cellStyle name="Heading 3 23 2" xfId="2885"/>
    <cellStyle name="Heading 3 24" xfId="2886"/>
    <cellStyle name="Heading 3 24 2" xfId="2887"/>
    <cellStyle name="Heading 3 25" xfId="2888"/>
    <cellStyle name="Heading 3 25 2" xfId="2889"/>
    <cellStyle name="Heading 3 26" xfId="2890"/>
    <cellStyle name="Heading 3 27" xfId="2891"/>
    <cellStyle name="Heading 3 3" xfId="2892"/>
    <cellStyle name="Heading 3 3 2" xfId="2893"/>
    <cellStyle name="Heading 3 3 2 2" xfId="2894"/>
    <cellStyle name="Heading 3 3 2 3" xfId="2895"/>
    <cellStyle name="Heading 3 3 3" xfId="2896"/>
    <cellStyle name="Heading 3 3 3 2" xfId="2897"/>
    <cellStyle name="Heading 3 3 3 3" xfId="2898"/>
    <cellStyle name="Heading 3 3 4" xfId="2899"/>
    <cellStyle name="Heading 3 3 4 2" xfId="2900"/>
    <cellStyle name="Heading 3 3 4 3" xfId="2901"/>
    <cellStyle name="Heading 3 3 5" xfId="2902"/>
    <cellStyle name="Heading 3 3 5 2" xfId="2903"/>
    <cellStyle name="Heading 3 3 6" xfId="2904"/>
    <cellStyle name="Heading 3 3 7" xfId="2905"/>
    <cellStyle name="Heading 3 4" xfId="2906"/>
    <cellStyle name="Heading 3 4 2" xfId="2907"/>
    <cellStyle name="Heading 3 4 2 2" xfId="2908"/>
    <cellStyle name="Heading 3 4 3" xfId="2909"/>
    <cellStyle name="Heading 3 4 4" xfId="2910"/>
    <cellStyle name="Heading 3 5" xfId="2911"/>
    <cellStyle name="Heading 3 5 2" xfId="2912"/>
    <cellStyle name="Heading 3 6" xfId="2913"/>
    <cellStyle name="Heading 3 6 2" xfId="2914"/>
    <cellStyle name="Heading 3 7" xfId="2915"/>
    <cellStyle name="Heading 3 7 2" xfId="2916"/>
    <cellStyle name="Heading 3 8" xfId="2917"/>
    <cellStyle name="Heading 3 8 2" xfId="2918"/>
    <cellStyle name="Heading 3 9" xfId="2919"/>
    <cellStyle name="Heading 3 9 2" xfId="2920"/>
    <cellStyle name="Heading 4" xfId="2921"/>
    <cellStyle name="Heading 4 2" xfId="2922"/>
    <cellStyle name="Heading 4 2 2" xfId="2923"/>
    <cellStyle name="Heading 4 2 2 2" xfId="2924"/>
    <cellStyle name="Heading 4 2 3" xfId="2925"/>
    <cellStyle name="Heading 4 2 4" xfId="2926"/>
    <cellStyle name="Heading 4 3" xfId="2927"/>
    <cellStyle name="Heading 4 3 2" xfId="2928"/>
    <cellStyle name="Heading 4 3 3" xfId="2929"/>
    <cellStyle name="Heading 4 4" xfId="2930"/>
    <cellStyle name="Heading 4 4 2" xfId="2931"/>
    <cellStyle name="Heading 4 4 3" xfId="2932"/>
    <cellStyle name="Heading 4 5" xfId="2933"/>
    <cellStyle name="Heading 4 6" xfId="2934"/>
    <cellStyle name="Hivatkozott cella" xfId="2935"/>
    <cellStyle name="Hivatkozott cella 2" xfId="2936"/>
    <cellStyle name="Hyperlink" xfId="2937"/>
    <cellStyle name="Hyperlink 2" xfId="2938"/>
    <cellStyle name="Hyperlink 2 2" xfId="2939"/>
    <cellStyle name="Hyperlink 2 2 2" xfId="2940"/>
    <cellStyle name="Hyperlink 2 3" xfId="2941"/>
    <cellStyle name="Hyperlink 2 4" xfId="2942"/>
    <cellStyle name="Hyperlink 3" xfId="2943"/>
    <cellStyle name="Hyperlink 3 2" xfId="2944"/>
    <cellStyle name="Hyperlink 3 2 2" xfId="2945"/>
    <cellStyle name="Hyperlink 3 2 3" xfId="2946"/>
    <cellStyle name="Hyperlink 3 3" xfId="2947"/>
    <cellStyle name="Hyperlink 3 3 2" xfId="2948"/>
    <cellStyle name="Hyperlink 3 3 3" xfId="2949"/>
    <cellStyle name="Hyperlink 3 4" xfId="2950"/>
    <cellStyle name="Hyperlink 3 4 2" xfId="2951"/>
    <cellStyle name="Hyperlink 3 4 3" xfId="2952"/>
    <cellStyle name="Hyperlink 3 5" xfId="2953"/>
    <cellStyle name="Hyperlink 3 5 2" xfId="2954"/>
    <cellStyle name="Hyperlink 3 6" xfId="2955"/>
    <cellStyle name="Hyperlink 3 7" xfId="2956"/>
    <cellStyle name="Hyperlink 4" xfId="2957"/>
    <cellStyle name="Input" xfId="2958"/>
    <cellStyle name="Input 10" xfId="2959"/>
    <cellStyle name="Input 10 2" xfId="2960"/>
    <cellStyle name="Input 11" xfId="2961"/>
    <cellStyle name="Input 11 2" xfId="2962"/>
    <cellStyle name="Input 12" xfId="2963"/>
    <cellStyle name="Input 12 2" xfId="2964"/>
    <cellStyle name="Input 13" xfId="2965"/>
    <cellStyle name="Input 13 2" xfId="2966"/>
    <cellStyle name="Input 14" xfId="2967"/>
    <cellStyle name="Input 14 2" xfId="2968"/>
    <cellStyle name="Input 15" xfId="2969"/>
    <cellStyle name="Input 15 2" xfId="2970"/>
    <cellStyle name="Input 16" xfId="2971"/>
    <cellStyle name="Input 16 2" xfId="2972"/>
    <cellStyle name="Input 17" xfId="2973"/>
    <cellStyle name="Input 17 2" xfId="2974"/>
    <cellStyle name="Input 18" xfId="2975"/>
    <cellStyle name="Input 18 2" xfId="2976"/>
    <cellStyle name="Input 19" xfId="2977"/>
    <cellStyle name="Input 19 2" xfId="2978"/>
    <cellStyle name="Input 2" xfId="2979"/>
    <cellStyle name="Input 2 2" xfId="2980"/>
    <cellStyle name="Input 2 2 2" xfId="2981"/>
    <cellStyle name="Input 2 2 2 2" xfId="2982"/>
    <cellStyle name="Input 2 2 3" xfId="2983"/>
    <cellStyle name="Input 2 2 4" xfId="2984"/>
    <cellStyle name="Input 2 3" xfId="2985"/>
    <cellStyle name="Input 2 3 2" xfId="2986"/>
    <cellStyle name="Input 2 3 3" xfId="2987"/>
    <cellStyle name="Input 2 4" xfId="2988"/>
    <cellStyle name="Input 2 4 2" xfId="2989"/>
    <cellStyle name="Input 2 4 3" xfId="2990"/>
    <cellStyle name="Input 2 5" xfId="2991"/>
    <cellStyle name="Input 2 5 2" xfId="2992"/>
    <cellStyle name="Input 2 6" xfId="2993"/>
    <cellStyle name="Input 2 7" xfId="2994"/>
    <cellStyle name="Input 20" xfId="2995"/>
    <cellStyle name="Input 20 2" xfId="2996"/>
    <cellStyle name="Input 21" xfId="2997"/>
    <cellStyle name="Input 21 2" xfId="2998"/>
    <cellStyle name="Input 22" xfId="2999"/>
    <cellStyle name="Input 22 2" xfId="3000"/>
    <cellStyle name="Input 23" xfId="3001"/>
    <cellStyle name="Input 23 2" xfId="3002"/>
    <cellStyle name="Input 24" xfId="3003"/>
    <cellStyle name="Input 24 2" xfId="3004"/>
    <cellStyle name="Input 25" xfId="3005"/>
    <cellStyle name="Input 25 2" xfId="3006"/>
    <cellStyle name="Input 26" xfId="3007"/>
    <cellStyle name="Input 27" xfId="3008"/>
    <cellStyle name="Input 3" xfId="3009"/>
    <cellStyle name="Input 3 2" xfId="3010"/>
    <cellStyle name="Input 3 2 2" xfId="3011"/>
    <cellStyle name="Input 3 2 3" xfId="3012"/>
    <cellStyle name="Input 3 3" xfId="3013"/>
    <cellStyle name="Input 3 3 2" xfId="3014"/>
    <cellStyle name="Input 3 3 3" xfId="3015"/>
    <cellStyle name="Input 3 4" xfId="3016"/>
    <cellStyle name="Input 3 4 2" xfId="3017"/>
    <cellStyle name="Input 3 4 3" xfId="3018"/>
    <cellStyle name="Input 3 5" xfId="3019"/>
    <cellStyle name="Input 3 5 2" xfId="3020"/>
    <cellStyle name="Input 3 6" xfId="3021"/>
    <cellStyle name="Input 3 7" xfId="3022"/>
    <cellStyle name="Input 4" xfId="3023"/>
    <cellStyle name="Input 4 2" xfId="3024"/>
    <cellStyle name="Input 4 2 2" xfId="3025"/>
    <cellStyle name="Input 4 2 3" xfId="3026"/>
    <cellStyle name="Input 4 3" xfId="3027"/>
    <cellStyle name="Input 4 3 2" xfId="3028"/>
    <cellStyle name="Input 4 3 3" xfId="3029"/>
    <cellStyle name="Input 4 4" xfId="3030"/>
    <cellStyle name="Input 4 4 2" xfId="3031"/>
    <cellStyle name="Input 4 4 3" xfId="3032"/>
    <cellStyle name="Input 4 5" xfId="3033"/>
    <cellStyle name="Input 4 5 2" xfId="3034"/>
    <cellStyle name="Input 4 6" xfId="3035"/>
    <cellStyle name="Input 4 7" xfId="3036"/>
    <cellStyle name="Input 5" xfId="3037"/>
    <cellStyle name="Input 5 2" xfId="3038"/>
    <cellStyle name="Input 6" xfId="3039"/>
    <cellStyle name="Input 6 2" xfId="3040"/>
    <cellStyle name="Input 7" xfId="3041"/>
    <cellStyle name="Input 7 2" xfId="3042"/>
    <cellStyle name="Input 8" xfId="3043"/>
    <cellStyle name="Input 8 2" xfId="3044"/>
    <cellStyle name="Input 9" xfId="3045"/>
    <cellStyle name="Input 9 2" xfId="3046"/>
    <cellStyle name="Jegyzet" xfId="3047"/>
    <cellStyle name="Jegyzet 10" xfId="3048"/>
    <cellStyle name="Jegyzet 10 2" xfId="3049"/>
    <cellStyle name="Jegyzet 11" xfId="3050"/>
    <cellStyle name="Jegyzet 11 2" xfId="3051"/>
    <cellStyle name="Jegyzet 12" xfId="3052"/>
    <cellStyle name="Jegyzet 12 2" xfId="3053"/>
    <cellStyle name="Jegyzet 13" xfId="3054"/>
    <cellStyle name="Jegyzet 13 2" xfId="3055"/>
    <cellStyle name="Jegyzet 14" xfId="3056"/>
    <cellStyle name="Jegyzet 14 2" xfId="3057"/>
    <cellStyle name="Jegyzet 15" xfId="3058"/>
    <cellStyle name="Jegyzet 15 2" xfId="3059"/>
    <cellStyle name="Jegyzet 16" xfId="3060"/>
    <cellStyle name="Jegyzet 16 2" xfId="3061"/>
    <cellStyle name="Jegyzet 17" xfId="3062"/>
    <cellStyle name="Jegyzet 17 2" xfId="3063"/>
    <cellStyle name="Jegyzet 18" xfId="3064"/>
    <cellStyle name="Jegyzet 18 2" xfId="3065"/>
    <cellStyle name="Jegyzet 19" xfId="3066"/>
    <cellStyle name="Jegyzet 19 2" xfId="3067"/>
    <cellStyle name="Jegyzet 2" xfId="3068"/>
    <cellStyle name="Jegyzet 2 2" xfId="3069"/>
    <cellStyle name="Jegyzet 20" xfId="3070"/>
    <cellStyle name="Jegyzet 20 2" xfId="3071"/>
    <cellStyle name="Jegyzet 21" xfId="3072"/>
    <cellStyle name="Jegyzet 21 2" xfId="3073"/>
    <cellStyle name="Jegyzet 22" xfId="3074"/>
    <cellStyle name="Jegyzet 22 2" xfId="3075"/>
    <cellStyle name="Jegyzet 23" xfId="3076"/>
    <cellStyle name="Jegyzet 23 2" xfId="3077"/>
    <cellStyle name="Jegyzet 24" xfId="3078"/>
    <cellStyle name="Jegyzet 3" xfId="3079"/>
    <cellStyle name="Jegyzet 3 2" xfId="3080"/>
    <cellStyle name="Jegyzet 4" xfId="3081"/>
    <cellStyle name="Jegyzet 4 2" xfId="3082"/>
    <cellStyle name="Jegyzet 5" xfId="3083"/>
    <cellStyle name="Jegyzet 5 2" xfId="3084"/>
    <cellStyle name="Jegyzet 6" xfId="3085"/>
    <cellStyle name="Jegyzet 6 2" xfId="3086"/>
    <cellStyle name="Jegyzet 7" xfId="3087"/>
    <cellStyle name="Jegyzet 7 2" xfId="3088"/>
    <cellStyle name="Jegyzet 8" xfId="3089"/>
    <cellStyle name="Jegyzet 8 2" xfId="3090"/>
    <cellStyle name="Jegyzet 9" xfId="3091"/>
    <cellStyle name="Jegyzet 9 2" xfId="3092"/>
    <cellStyle name="Jelölőszín (1)" xfId="3093"/>
    <cellStyle name="Jelölőszín (1) 2" xfId="3094"/>
    <cellStyle name="Jelölőszín (2)" xfId="3095"/>
    <cellStyle name="Jelölőszín (2) 2" xfId="3096"/>
    <cellStyle name="Jelölőszín (3)" xfId="3097"/>
    <cellStyle name="Jelölőszín (3) 2" xfId="3098"/>
    <cellStyle name="Jelölőszín (4)" xfId="3099"/>
    <cellStyle name="Jelölőszín (4) 2" xfId="3100"/>
    <cellStyle name="Jelölőszín (5)" xfId="3101"/>
    <cellStyle name="Jelölőszín (5) 2" xfId="3102"/>
    <cellStyle name="Jelölőszín (6)" xfId="3103"/>
    <cellStyle name="Jelölőszín (6) 10" xfId="3104"/>
    <cellStyle name="Jelölőszín (6) 10 2" xfId="3105"/>
    <cellStyle name="Jelölőszín (6) 11" xfId="3106"/>
    <cellStyle name="Jelölőszín (6) 11 2" xfId="3107"/>
    <cellStyle name="Jelölőszín (6) 12" xfId="3108"/>
    <cellStyle name="Jelölőszín (6) 12 2" xfId="3109"/>
    <cellStyle name="Jelölőszín (6) 13" xfId="3110"/>
    <cellStyle name="Jelölőszín (6) 13 2" xfId="3111"/>
    <cellStyle name="Jelölőszín (6) 14" xfId="3112"/>
    <cellStyle name="Jelölőszín (6) 14 2" xfId="3113"/>
    <cellStyle name="Jelölőszín (6) 15" xfId="3114"/>
    <cellStyle name="Jelölőszín (6) 15 2" xfId="3115"/>
    <cellStyle name="Jelölőszín (6) 16" xfId="3116"/>
    <cellStyle name="Jelölőszín (6) 16 2" xfId="3117"/>
    <cellStyle name="Jelölőszín (6) 17" xfId="3118"/>
    <cellStyle name="Jelölőszín (6) 17 2" xfId="3119"/>
    <cellStyle name="Jelölőszín (6) 18" xfId="3120"/>
    <cellStyle name="Jelölőszín (6) 18 2" xfId="3121"/>
    <cellStyle name="Jelölőszín (6) 19" xfId="3122"/>
    <cellStyle name="Jelölőszín (6) 19 2" xfId="3123"/>
    <cellStyle name="Jelölőszín (6) 2" xfId="3124"/>
    <cellStyle name="Jelölőszín (6) 2 2" xfId="3125"/>
    <cellStyle name="Jelölőszín (6) 20" xfId="3126"/>
    <cellStyle name="Jelölőszín (6) 20 2" xfId="3127"/>
    <cellStyle name="Jelölőszín (6) 21" xfId="3128"/>
    <cellStyle name="Jelölőszín (6) 21 2" xfId="3129"/>
    <cellStyle name="Jelölőszín (6) 22" xfId="3130"/>
    <cellStyle name="Jelölőszín (6) 22 2" xfId="3131"/>
    <cellStyle name="Jelölőszín (6) 23" xfId="3132"/>
    <cellStyle name="Jelölőszín (6) 23 2" xfId="3133"/>
    <cellStyle name="Jelölőszín (6) 24" xfId="3134"/>
    <cellStyle name="Jelölőszín (6) 3" xfId="3135"/>
    <cellStyle name="Jelölőszín (6) 3 2" xfId="3136"/>
    <cellStyle name="Jelölőszín (6) 4" xfId="3137"/>
    <cellStyle name="Jelölőszín (6) 4 2" xfId="3138"/>
    <cellStyle name="Jelölőszín (6) 5" xfId="3139"/>
    <cellStyle name="Jelölőszín (6) 5 2" xfId="3140"/>
    <cellStyle name="Jelölőszín (6) 6" xfId="3141"/>
    <cellStyle name="Jelölőszín (6) 6 2" xfId="3142"/>
    <cellStyle name="Jelölőszín (6) 7" xfId="3143"/>
    <cellStyle name="Jelölőszín (6) 7 2" xfId="3144"/>
    <cellStyle name="Jelölőszín (6) 8" xfId="3145"/>
    <cellStyle name="Jelölőszín (6) 8 2" xfId="3146"/>
    <cellStyle name="Jelölőszín (6) 9" xfId="3147"/>
    <cellStyle name="Jelölőszín (6) 9 2" xfId="3148"/>
    <cellStyle name="Jó" xfId="3149"/>
    <cellStyle name="Jó 10" xfId="3150"/>
    <cellStyle name="Jó 10 2" xfId="3151"/>
    <cellStyle name="Jó 11" xfId="3152"/>
    <cellStyle name="Jó 11 2" xfId="3153"/>
    <cellStyle name="Jó 12" xfId="3154"/>
    <cellStyle name="Jó 12 2" xfId="3155"/>
    <cellStyle name="Jó 13" xfId="3156"/>
    <cellStyle name="Jó 13 2" xfId="3157"/>
    <cellStyle name="Jó 14" xfId="3158"/>
    <cellStyle name="Jó 14 2" xfId="3159"/>
    <cellStyle name="Jó 15" xfId="3160"/>
    <cellStyle name="Jó 15 2" xfId="3161"/>
    <cellStyle name="Jó 16" xfId="3162"/>
    <cellStyle name="Jó 16 2" xfId="3163"/>
    <cellStyle name="Jó 17" xfId="3164"/>
    <cellStyle name="Jó 17 2" xfId="3165"/>
    <cellStyle name="Jó 18" xfId="3166"/>
    <cellStyle name="Jó 18 2" xfId="3167"/>
    <cellStyle name="Jó 19" xfId="3168"/>
    <cellStyle name="Jó 19 2" xfId="3169"/>
    <cellStyle name="Jó 2" xfId="3170"/>
    <cellStyle name="Jó 2 2" xfId="3171"/>
    <cellStyle name="Jó 20" xfId="3172"/>
    <cellStyle name="Jó 20 2" xfId="3173"/>
    <cellStyle name="Jó 21" xfId="3174"/>
    <cellStyle name="Jó 21 2" xfId="3175"/>
    <cellStyle name="Jó 22" xfId="3176"/>
    <cellStyle name="Jó 22 2" xfId="3177"/>
    <cellStyle name="Jó 23" xfId="3178"/>
    <cellStyle name="Jó 23 2" xfId="3179"/>
    <cellStyle name="Jó 24" xfId="3180"/>
    <cellStyle name="Jó 3" xfId="3181"/>
    <cellStyle name="Jó 3 2" xfId="3182"/>
    <cellStyle name="Jó 4" xfId="3183"/>
    <cellStyle name="Jó 4 2" xfId="3184"/>
    <cellStyle name="Jó 5" xfId="3185"/>
    <cellStyle name="Jó 5 2" xfId="3186"/>
    <cellStyle name="Jó 6" xfId="3187"/>
    <cellStyle name="Jó 6 2" xfId="3188"/>
    <cellStyle name="Jó 7" xfId="3189"/>
    <cellStyle name="Jó 7 2" xfId="3190"/>
    <cellStyle name="Jó 8" xfId="3191"/>
    <cellStyle name="Jó 8 2" xfId="3192"/>
    <cellStyle name="Jó 9" xfId="3193"/>
    <cellStyle name="Jó 9 2" xfId="3194"/>
    <cellStyle name="Kimenet" xfId="3195"/>
    <cellStyle name="Kimenet 2" xfId="3196"/>
    <cellStyle name="Linked Cell" xfId="3197"/>
    <cellStyle name="Linked Cell 10" xfId="3198"/>
    <cellStyle name="Linked Cell 10 2" xfId="3199"/>
    <cellStyle name="Linked Cell 11" xfId="3200"/>
    <cellStyle name="Linked Cell 11 2" xfId="3201"/>
    <cellStyle name="Linked Cell 12" xfId="3202"/>
    <cellStyle name="Linked Cell 12 2" xfId="3203"/>
    <cellStyle name="Linked Cell 13" xfId="3204"/>
    <cellStyle name="Linked Cell 13 2" xfId="3205"/>
    <cellStyle name="Linked Cell 14" xfId="3206"/>
    <cellStyle name="Linked Cell 14 2" xfId="3207"/>
    <cellStyle name="Linked Cell 15" xfId="3208"/>
    <cellStyle name="Linked Cell 15 2" xfId="3209"/>
    <cellStyle name="Linked Cell 16" xfId="3210"/>
    <cellStyle name="Linked Cell 16 2" xfId="3211"/>
    <cellStyle name="Linked Cell 17" xfId="3212"/>
    <cellStyle name="Linked Cell 17 2" xfId="3213"/>
    <cellStyle name="Linked Cell 18" xfId="3214"/>
    <cellStyle name="Linked Cell 18 2" xfId="3215"/>
    <cellStyle name="Linked Cell 19" xfId="3216"/>
    <cellStyle name="Linked Cell 19 2" xfId="3217"/>
    <cellStyle name="Linked Cell 2" xfId="3218"/>
    <cellStyle name="Linked Cell 2 2" xfId="3219"/>
    <cellStyle name="Linked Cell 2 2 2" xfId="3220"/>
    <cellStyle name="Linked Cell 2 3" xfId="3221"/>
    <cellStyle name="Linked Cell 2 4" xfId="3222"/>
    <cellStyle name="Linked Cell 20" xfId="3223"/>
    <cellStyle name="Linked Cell 20 2" xfId="3224"/>
    <cellStyle name="Linked Cell 21" xfId="3225"/>
    <cellStyle name="Linked Cell 21 2" xfId="3226"/>
    <cellStyle name="Linked Cell 22" xfId="3227"/>
    <cellStyle name="Linked Cell 22 2" xfId="3228"/>
    <cellStyle name="Linked Cell 23" xfId="3229"/>
    <cellStyle name="Linked Cell 23 2" xfId="3230"/>
    <cellStyle name="Linked Cell 24" xfId="3231"/>
    <cellStyle name="Linked Cell 24 2" xfId="3232"/>
    <cellStyle name="Linked Cell 25" xfId="3233"/>
    <cellStyle name="Linked Cell 26" xfId="3234"/>
    <cellStyle name="Linked Cell 3" xfId="3235"/>
    <cellStyle name="Linked Cell 3 2" xfId="3236"/>
    <cellStyle name="Linked Cell 3 2 2" xfId="3237"/>
    <cellStyle name="Linked Cell 3 3" xfId="3238"/>
    <cellStyle name="Linked Cell 3 4" xfId="3239"/>
    <cellStyle name="Linked Cell 4" xfId="3240"/>
    <cellStyle name="Linked Cell 4 2" xfId="3241"/>
    <cellStyle name="Linked Cell 4 2 2" xfId="3242"/>
    <cellStyle name="Linked Cell 4 3" xfId="3243"/>
    <cellStyle name="Linked Cell 4 4" xfId="3244"/>
    <cellStyle name="Linked Cell 5" xfId="3245"/>
    <cellStyle name="Linked Cell 5 2" xfId="3246"/>
    <cellStyle name="Linked Cell 6" xfId="3247"/>
    <cellStyle name="Linked Cell 6 2" xfId="3248"/>
    <cellStyle name="Linked Cell 7" xfId="3249"/>
    <cellStyle name="Linked Cell 7 2" xfId="3250"/>
    <cellStyle name="Linked Cell 8" xfId="3251"/>
    <cellStyle name="Linked Cell 8 2" xfId="3252"/>
    <cellStyle name="Linked Cell 9" xfId="3253"/>
    <cellStyle name="Linked Cell 9 2" xfId="3254"/>
    <cellStyle name="Magyarázó szöveg" xfId="3255"/>
    <cellStyle name="Magyarázó szöveg 2" xfId="3256"/>
    <cellStyle name="Neutral" xfId="3257"/>
    <cellStyle name="Neutral 10" xfId="3258"/>
    <cellStyle name="Neutral 10 2" xfId="3259"/>
    <cellStyle name="Neutral 11" xfId="3260"/>
    <cellStyle name="Neutral 11 2" xfId="3261"/>
    <cellStyle name="Neutral 12" xfId="3262"/>
    <cellStyle name="Neutral 12 2" xfId="3263"/>
    <cellStyle name="Neutral 13" xfId="3264"/>
    <cellStyle name="Neutral 13 2" xfId="3265"/>
    <cellStyle name="Neutral 14" xfId="3266"/>
    <cellStyle name="Neutral 14 2" xfId="3267"/>
    <cellStyle name="Neutral 15" xfId="3268"/>
    <cellStyle name="Neutral 15 2" xfId="3269"/>
    <cellStyle name="Neutral 16" xfId="3270"/>
    <cellStyle name="Neutral 16 2" xfId="3271"/>
    <cellStyle name="Neutral 17" xfId="3272"/>
    <cellStyle name="Neutral 17 2" xfId="3273"/>
    <cellStyle name="Neutral 18" xfId="3274"/>
    <cellStyle name="Neutral 18 2" xfId="3275"/>
    <cellStyle name="Neutral 19" xfId="3276"/>
    <cellStyle name="Neutral 19 2" xfId="3277"/>
    <cellStyle name="Neutral 2" xfId="3278"/>
    <cellStyle name="Neutral 2 2" xfId="3279"/>
    <cellStyle name="Neutral 2 2 2" xfId="3280"/>
    <cellStyle name="Neutral 2 2 2 2" xfId="3281"/>
    <cellStyle name="Neutral 2 2 3" xfId="3282"/>
    <cellStyle name="Neutral 2 2 4" xfId="3283"/>
    <cellStyle name="Neutral 2 3" xfId="3284"/>
    <cellStyle name="Neutral 2 3 2" xfId="3285"/>
    <cellStyle name="Neutral 2 3 3" xfId="3286"/>
    <cellStyle name="Neutral 2 4" xfId="3287"/>
    <cellStyle name="Neutral 2 4 2" xfId="3288"/>
    <cellStyle name="Neutral 2 4 3" xfId="3289"/>
    <cellStyle name="Neutral 2 5" xfId="3290"/>
    <cellStyle name="Neutral 2 5 2" xfId="3291"/>
    <cellStyle name="Neutral 2 6" xfId="3292"/>
    <cellStyle name="Neutral 2 7" xfId="3293"/>
    <cellStyle name="Neutral 20" xfId="3294"/>
    <cellStyle name="Neutral 20 2" xfId="3295"/>
    <cellStyle name="Neutral 21" xfId="3296"/>
    <cellStyle name="Neutral 21 2" xfId="3297"/>
    <cellStyle name="Neutral 22" xfId="3298"/>
    <cellStyle name="Neutral 22 2" xfId="3299"/>
    <cellStyle name="Neutral 23" xfId="3300"/>
    <cellStyle name="Neutral 23 2" xfId="3301"/>
    <cellStyle name="Neutral 24" xfId="3302"/>
    <cellStyle name="Neutral 24 2" xfId="3303"/>
    <cellStyle name="Neutral 25" xfId="3304"/>
    <cellStyle name="Neutral 25 2" xfId="3305"/>
    <cellStyle name="Neutral 26" xfId="3306"/>
    <cellStyle name="Neutral 27" xfId="3307"/>
    <cellStyle name="Neutral 3" xfId="3308"/>
    <cellStyle name="Neutral 3 2" xfId="3309"/>
    <cellStyle name="Neutral 3 2 2" xfId="3310"/>
    <cellStyle name="Neutral 3 2 3" xfId="3311"/>
    <cellStyle name="Neutral 3 3" xfId="3312"/>
    <cellStyle name="Neutral 3 3 2" xfId="3313"/>
    <cellStyle name="Neutral 3 3 3" xfId="3314"/>
    <cellStyle name="Neutral 3 4" xfId="3315"/>
    <cellStyle name="Neutral 3 4 2" xfId="3316"/>
    <cellStyle name="Neutral 3 4 3" xfId="3317"/>
    <cellStyle name="Neutral 3 5" xfId="3318"/>
    <cellStyle name="Neutral 3 5 2" xfId="3319"/>
    <cellStyle name="Neutral 3 6" xfId="3320"/>
    <cellStyle name="Neutral 3 7" xfId="3321"/>
    <cellStyle name="Neutral 4" xfId="3322"/>
    <cellStyle name="Neutral 4 2" xfId="3323"/>
    <cellStyle name="Neutral 4 2 2" xfId="3324"/>
    <cellStyle name="Neutral 4 2 3" xfId="3325"/>
    <cellStyle name="Neutral 4 3" xfId="3326"/>
    <cellStyle name="Neutral 4 3 2" xfId="3327"/>
    <cellStyle name="Neutral 4 3 3" xfId="3328"/>
    <cellStyle name="Neutral 4 4" xfId="3329"/>
    <cellStyle name="Neutral 4 4 2" xfId="3330"/>
    <cellStyle name="Neutral 4 4 3" xfId="3331"/>
    <cellStyle name="Neutral 4 5" xfId="3332"/>
    <cellStyle name="Neutral 4 5 2" xfId="3333"/>
    <cellStyle name="Neutral 4 6" xfId="3334"/>
    <cellStyle name="Neutral 4 7" xfId="3335"/>
    <cellStyle name="Neutral 5" xfId="3336"/>
    <cellStyle name="Neutral 5 2" xfId="3337"/>
    <cellStyle name="Neutral 6" xfId="3338"/>
    <cellStyle name="Neutral 6 2" xfId="3339"/>
    <cellStyle name="Neutral 7" xfId="3340"/>
    <cellStyle name="Neutral 7 2" xfId="3341"/>
    <cellStyle name="Neutral 8" xfId="3342"/>
    <cellStyle name="Neutral 8 2" xfId="3343"/>
    <cellStyle name="Neutral 9" xfId="3344"/>
    <cellStyle name="Neutral 9 2" xfId="3345"/>
    <cellStyle name="Normal 10" xfId="3346"/>
    <cellStyle name="Normal 10 2" xfId="3347"/>
    <cellStyle name="Normal 10 2 2" xfId="3348"/>
    <cellStyle name="Normal 10 3" xfId="3349"/>
    <cellStyle name="Normal 11" xfId="3350"/>
    <cellStyle name="Normal 11 2" xfId="3351"/>
    <cellStyle name="Normal 11 2 2" xfId="3352"/>
    <cellStyle name="Normal 11 3" xfId="3353"/>
    <cellStyle name="Normal 12" xfId="3354"/>
    <cellStyle name="Normal 12 2" xfId="3355"/>
    <cellStyle name="Normal 12 2 2" xfId="3356"/>
    <cellStyle name="Normal 12 3" xfId="3357"/>
    <cellStyle name="Normal 13" xfId="3358"/>
    <cellStyle name="Normal 13 2" xfId="3359"/>
    <cellStyle name="Normal 13 2 2" xfId="3360"/>
    <cellStyle name="Normal 13 3" xfId="3361"/>
    <cellStyle name="Normal 14" xfId="3362"/>
    <cellStyle name="Normal 14 2" xfId="3363"/>
    <cellStyle name="Normal 14 2 2" xfId="3364"/>
    <cellStyle name="Normal 14 3" xfId="3365"/>
    <cellStyle name="Normal 14 3 2" xfId="3366"/>
    <cellStyle name="Normal 14 4" xfId="3367"/>
    <cellStyle name="Normal 14 4 2" xfId="3368"/>
    <cellStyle name="Normal 14 5" xfId="3369"/>
    <cellStyle name="Normal 14 5 2" xfId="3370"/>
    <cellStyle name="Normal 14 6" xfId="3371"/>
    <cellStyle name="Normal 14 6 2" xfId="3372"/>
    <cellStyle name="Normal 14 7" xfId="3373"/>
    <cellStyle name="Normal 14 7 2" xfId="3374"/>
    <cellStyle name="Normal 14 8" xfId="3375"/>
    <cellStyle name="Normal 14 8 2" xfId="3376"/>
    <cellStyle name="Normal 14 9" xfId="3377"/>
    <cellStyle name="Normal 15" xfId="3378"/>
    <cellStyle name="Normal 15 2" xfId="3379"/>
    <cellStyle name="Normal 15 2 2" xfId="3380"/>
    <cellStyle name="Normal 15 3" xfId="3381"/>
    <cellStyle name="Normal 16" xfId="3382"/>
    <cellStyle name="Normal 16 2" xfId="3383"/>
    <cellStyle name="Normal 16 2 2" xfId="3384"/>
    <cellStyle name="Normal 16 3" xfId="3385"/>
    <cellStyle name="Normal 17" xfId="3386"/>
    <cellStyle name="Normal 17 2" xfId="3387"/>
    <cellStyle name="Normal 17 2 2" xfId="3388"/>
    <cellStyle name="Normal 17 3" xfId="3389"/>
    <cellStyle name="Normal 18" xfId="3390"/>
    <cellStyle name="Normal 18 2" xfId="3391"/>
    <cellStyle name="Normal 18 2 2" xfId="3392"/>
    <cellStyle name="Normal 18 3" xfId="3393"/>
    <cellStyle name="Normal 19" xfId="3394"/>
    <cellStyle name="Normal 19 2" xfId="3395"/>
    <cellStyle name="Normal 19 2 2" xfId="3396"/>
    <cellStyle name="Normal 19 3" xfId="3397"/>
    <cellStyle name="Normal 2" xfId="3398"/>
    <cellStyle name="Normal 2 10" xfId="3399"/>
    <cellStyle name="Normal 2 10 2" xfId="3400"/>
    <cellStyle name="Normal 2 10 2 2" xfId="3401"/>
    <cellStyle name="Normal 2 10 3" xfId="3402"/>
    <cellStyle name="Normal 2 11" xfId="3403"/>
    <cellStyle name="Normal 2 11 2" xfId="3404"/>
    <cellStyle name="Normal 2 11 2 2" xfId="3405"/>
    <cellStyle name="Normal 2 11 3" xfId="3406"/>
    <cellStyle name="Normal 2 12" xfId="3407"/>
    <cellStyle name="Normal 2 12 2" xfId="3408"/>
    <cellStyle name="Normal 2 12 2 2" xfId="3409"/>
    <cellStyle name="Normal 2 12 3" xfId="3410"/>
    <cellStyle name="Normal 2 13" xfId="3411"/>
    <cellStyle name="Normal 2 13 2" xfId="3412"/>
    <cellStyle name="Normal 2 13 2 2" xfId="3413"/>
    <cellStyle name="Normal 2 13 3" xfId="3414"/>
    <cellStyle name="Normal 2 14" xfId="3415"/>
    <cellStyle name="Normal 2 14 2" xfId="3416"/>
    <cellStyle name="Normal 2 14 2 2" xfId="3417"/>
    <cellStyle name="Normal 2 14 3" xfId="3418"/>
    <cellStyle name="Normal 2 15" xfId="3419"/>
    <cellStyle name="Normal 2 15 2" xfId="3420"/>
    <cellStyle name="Normal 2 15 2 2" xfId="3421"/>
    <cellStyle name="Normal 2 15 3" xfId="3422"/>
    <cellStyle name="Normal 2 16" xfId="3423"/>
    <cellStyle name="Normal 2 16 2" xfId="3424"/>
    <cellStyle name="Normal 2 16 2 2" xfId="3425"/>
    <cellStyle name="Normal 2 16 3" xfId="3426"/>
    <cellStyle name="Normal 2 17" xfId="3427"/>
    <cellStyle name="Normal 2 17 2" xfId="3428"/>
    <cellStyle name="Normal 2 17 2 2" xfId="3429"/>
    <cellStyle name="Normal 2 17 3" xfId="3430"/>
    <cellStyle name="Normal 2 18" xfId="3431"/>
    <cellStyle name="Normal 2 18 2" xfId="3432"/>
    <cellStyle name="Normal 2 18 2 2" xfId="3433"/>
    <cellStyle name="Normal 2 18 3" xfId="3434"/>
    <cellStyle name="Normal 2 19" xfId="3435"/>
    <cellStyle name="Normal 2 19 2" xfId="3436"/>
    <cellStyle name="Normal 2 19 2 2" xfId="3437"/>
    <cellStyle name="Normal 2 19 3" xfId="3438"/>
    <cellStyle name="Normal 2 2" xfId="3439"/>
    <cellStyle name="Normal 2 2 10" xfId="3440"/>
    <cellStyle name="Normal 2 2 10 2" xfId="3441"/>
    <cellStyle name="Normal 2 2 11" xfId="3442"/>
    <cellStyle name="Normal 2 2 11 2" xfId="3443"/>
    <cellStyle name="Normal 2 2 12" xfId="3444"/>
    <cellStyle name="Normal 2 2 12 2" xfId="3445"/>
    <cellStyle name="Normal 2 2 13" xfId="3446"/>
    <cellStyle name="Normal 2 2 13 2" xfId="3447"/>
    <cellStyle name="Normal 2 2 14" xfId="3448"/>
    <cellStyle name="Normal 2 2 14 2" xfId="3449"/>
    <cellStyle name="Normal 2 2 15" xfId="3450"/>
    <cellStyle name="Normal 2 2 15 2" xfId="3451"/>
    <cellStyle name="Normal 2 2 16" xfId="3452"/>
    <cellStyle name="Normal 2 2 16 2" xfId="3453"/>
    <cellStyle name="Normal 2 2 17" xfId="3454"/>
    <cellStyle name="Normal 2 2 17 2" xfId="3455"/>
    <cellStyle name="Normal 2 2 18" xfId="3456"/>
    <cellStyle name="Normal 2 2 18 2" xfId="3457"/>
    <cellStyle name="Normal 2 2 19" xfId="3458"/>
    <cellStyle name="Normal 2 2 19 2" xfId="3459"/>
    <cellStyle name="Normal 2 2 2" xfId="3460"/>
    <cellStyle name="Normal 2 2 2 2" xfId="3461"/>
    <cellStyle name="Normal 2 2 2 2 2" xfId="3462"/>
    <cellStyle name="Normal 2 2 2 2 2 2" xfId="3463"/>
    <cellStyle name="Normal 2 2 2 2 3" xfId="3464"/>
    <cellStyle name="Normal 2 2 2 2 4" xfId="3465"/>
    <cellStyle name="Normal 2 2 2 3" xfId="3466"/>
    <cellStyle name="Normal 2 2 2 3 2" xfId="3467"/>
    <cellStyle name="Normal 2 2 2 3 3" xfId="3468"/>
    <cellStyle name="Normal 2 2 2 4" xfId="3469"/>
    <cellStyle name="Normal 2 2 2 4 2" xfId="3470"/>
    <cellStyle name="Normal 2 2 2 4 3" xfId="3471"/>
    <cellStyle name="Normal 2 2 2 5" xfId="3472"/>
    <cellStyle name="Normal 2 2 2 5 2" xfId="3473"/>
    <cellStyle name="Normal 2 2 2 6" xfId="3474"/>
    <cellStyle name="Normal 2 2 20" xfId="3475"/>
    <cellStyle name="Normal 2 2 21" xfId="3476"/>
    <cellStyle name="Normal 2 2 3" xfId="3477"/>
    <cellStyle name="Normal 2 2 3 2" xfId="3478"/>
    <cellStyle name="Normal 2 2 3 2 2" xfId="3479"/>
    <cellStyle name="Normal 2 2 3 3" xfId="3480"/>
    <cellStyle name="Normal 2 2 3 4" xfId="3481"/>
    <cellStyle name="Normal 2 2 4" xfId="3482"/>
    <cellStyle name="Normal 2 2 4 2" xfId="3483"/>
    <cellStyle name="Normal 2 2 4 2 2" xfId="3484"/>
    <cellStyle name="Normal 2 2 4 3" xfId="3485"/>
    <cellStyle name="Normal 2 2 4 4" xfId="3486"/>
    <cellStyle name="Normal 2 2 5" xfId="3487"/>
    <cellStyle name="Normal 2 2 5 2" xfId="3488"/>
    <cellStyle name="Normal 2 2 5 2 2" xfId="3489"/>
    <cellStyle name="Normal 2 2 5 3" xfId="3490"/>
    <cellStyle name="Normal 2 2 6" xfId="3491"/>
    <cellStyle name="Normal 2 2 6 2" xfId="3492"/>
    <cellStyle name="Normal 2 2 6 2 2" xfId="3493"/>
    <cellStyle name="Normal 2 2 6 3" xfId="3494"/>
    <cellStyle name="Normal 2 2 7" xfId="3495"/>
    <cellStyle name="Normal 2 2 7 2" xfId="3496"/>
    <cellStyle name="Normal 2 2 7 2 2" xfId="3497"/>
    <cellStyle name="Normal 2 2 7 3" xfId="3498"/>
    <cellStyle name="Normal 2 2 7 4" xfId="3499"/>
    <cellStyle name="Normal 2 2 8" xfId="3500"/>
    <cellStyle name="Normal 2 2 8 2" xfId="3501"/>
    <cellStyle name="Normal 2 2 9" xfId="3502"/>
    <cellStyle name="Normal 2 2 9 2" xfId="3503"/>
    <cellStyle name="Normal 2 20" xfId="3504"/>
    <cellStyle name="Normal 2 20 2" xfId="3505"/>
    <cellStyle name="Normal 2 20 2 2" xfId="3506"/>
    <cellStyle name="Normal 2 20 3" xfId="3507"/>
    <cellStyle name="Normal 2 21" xfId="3508"/>
    <cellStyle name="Normal 2 21 2" xfId="3509"/>
    <cellStyle name="Normal 2 21 2 2" xfId="3510"/>
    <cellStyle name="Normal 2 21 3" xfId="3511"/>
    <cellStyle name="Normal 2 22" xfId="3512"/>
    <cellStyle name="Normal 2 22 2" xfId="3513"/>
    <cellStyle name="Normal 2 22 2 2" xfId="3514"/>
    <cellStyle name="Normal 2 22 3" xfId="3515"/>
    <cellStyle name="Normal 2 23" xfId="3516"/>
    <cellStyle name="Normal 2 23 2" xfId="3517"/>
    <cellStyle name="Normal 2 23 2 2" xfId="3518"/>
    <cellStyle name="Normal 2 23 3" xfId="3519"/>
    <cellStyle name="Normal 2 24" xfId="3520"/>
    <cellStyle name="Normal 2 24 2" xfId="3521"/>
    <cellStyle name="Normal 2 25" xfId="3522"/>
    <cellStyle name="Normal 2 25 2" xfId="3523"/>
    <cellStyle name="Normal 2 26" xfId="3524"/>
    <cellStyle name="Normal 2 26 2" xfId="3525"/>
    <cellStyle name="Normal 2 27" xfId="3526"/>
    <cellStyle name="Normal 2 27 2" xfId="3527"/>
    <cellStyle name="Normal 2 28" xfId="3528"/>
    <cellStyle name="Normal 2 28 2" xfId="3529"/>
    <cellStyle name="Normal 2 29" xfId="3530"/>
    <cellStyle name="Normal 2 29 2" xfId="3531"/>
    <cellStyle name="Normal 2 3" xfId="3532"/>
    <cellStyle name="Normal 2 3 2" xfId="3533"/>
    <cellStyle name="Normal 2 3 2 2" xfId="3534"/>
    <cellStyle name="Normal 2 3 2 2 2" xfId="3535"/>
    <cellStyle name="Normal 2 3 2 3" xfId="3536"/>
    <cellStyle name="Normal 2 3 3" xfId="3537"/>
    <cellStyle name="Normal 2 3 4" xfId="3538"/>
    <cellStyle name="Normal 2 30" xfId="3539"/>
    <cellStyle name="Normal 2 30 2" xfId="3540"/>
    <cellStyle name="Normal 2 31" xfId="3541"/>
    <cellStyle name="Normal 2 31 2" xfId="3542"/>
    <cellStyle name="Normal 2 32" xfId="3543"/>
    <cellStyle name="Normal 2 32 2" xfId="3544"/>
    <cellStyle name="Normal 2 33" xfId="3545"/>
    <cellStyle name="Normal 2 33 2" xfId="3546"/>
    <cellStyle name="Normal 2 34" xfId="3547"/>
    <cellStyle name="Normal 2 34 2" xfId="3548"/>
    <cellStyle name="Normal 2 35" xfId="3549"/>
    <cellStyle name="Normal 2 35 2" xfId="3550"/>
    <cellStyle name="Normal 2 36" xfId="3551"/>
    <cellStyle name="Normal 2 36 2" xfId="3552"/>
    <cellStyle name="Normal 2 37" xfId="3553"/>
    <cellStyle name="Normal 2 37 2" xfId="3554"/>
    <cellStyle name="Normal 2 38" xfId="3555"/>
    <cellStyle name="Normal 2 38 2" xfId="3556"/>
    <cellStyle name="Normal 2 39" xfId="3557"/>
    <cellStyle name="Normal 2 39 2" xfId="3558"/>
    <cellStyle name="Normal 2 4" xfId="3559"/>
    <cellStyle name="Normal 2 4 2" xfId="3560"/>
    <cellStyle name="Normal 2 4 2 2" xfId="3561"/>
    <cellStyle name="Normal 2 4 2 2 2" xfId="3562"/>
    <cellStyle name="Normal 2 4 2 3" xfId="3563"/>
    <cellStyle name="Normal 2 4 3" xfId="3564"/>
    <cellStyle name="Normal 2 4 3 2" xfId="3565"/>
    <cellStyle name="Normal 2 4 4" xfId="3566"/>
    <cellStyle name="Normal 2 4 4 2" xfId="3567"/>
    <cellStyle name="Normal 2 4 5" xfId="3568"/>
    <cellStyle name="Normal 2 4 5 2" xfId="3569"/>
    <cellStyle name="Normal 2 4 6" xfId="3570"/>
    <cellStyle name="Normal 2 4 7" xfId="3571"/>
    <cellStyle name="Normal 2 40" xfId="3572"/>
    <cellStyle name="Normal 2 5" xfId="3573"/>
    <cellStyle name="Normal 2 5 2" xfId="3574"/>
    <cellStyle name="Normal 2 5 2 2" xfId="3575"/>
    <cellStyle name="Normal 2 5 2 2 2" xfId="3576"/>
    <cellStyle name="Normal 2 5 2 3" xfId="3577"/>
    <cellStyle name="Normal 2 5 3" xfId="3578"/>
    <cellStyle name="Normal 2 5 3 2" xfId="3579"/>
    <cellStyle name="Normal 2 5 4" xfId="3580"/>
    <cellStyle name="Normal 2 6" xfId="3581"/>
    <cellStyle name="Normal 2 6 2" xfId="3582"/>
    <cellStyle name="Normal 2 6 2 2" xfId="3583"/>
    <cellStyle name="Normal 2 6 2 2 2" xfId="3584"/>
    <cellStyle name="Normal 2 6 2 3" xfId="3585"/>
    <cellStyle name="Normal 2 6 3" xfId="3586"/>
    <cellStyle name="Normal 2 7" xfId="3587"/>
    <cellStyle name="Normal 2 7 2" xfId="3588"/>
    <cellStyle name="Normal 2 7 2 2" xfId="3589"/>
    <cellStyle name="Normal 2 7 2 2 2" xfId="3590"/>
    <cellStyle name="Normal 2 7 2 3" xfId="3591"/>
    <cellStyle name="Normal 2 7 3" xfId="3592"/>
    <cellStyle name="Normal 2 8" xfId="3593"/>
    <cellStyle name="Normal 2 8 2" xfId="3594"/>
    <cellStyle name="Normal 2 8 2 2" xfId="3595"/>
    <cellStyle name="Normal 2 8 3" xfId="3596"/>
    <cellStyle name="Normal 2 9" xfId="3597"/>
    <cellStyle name="Normal 2 9 2" xfId="3598"/>
    <cellStyle name="Normal 2 9 2 2" xfId="3599"/>
    <cellStyle name="Normal 2 9 3" xfId="3600"/>
    <cellStyle name="Normal 20" xfId="3601"/>
    <cellStyle name="Normal 20 2" xfId="3602"/>
    <cellStyle name="Normal 20 2 2" xfId="3603"/>
    <cellStyle name="Normal 20 3" xfId="3604"/>
    <cellStyle name="Normal 21" xfId="3605"/>
    <cellStyle name="Normal 21 2" xfId="3606"/>
    <cellStyle name="Normal 21 2 2" xfId="3607"/>
    <cellStyle name="Normal 21 3" xfId="3608"/>
    <cellStyle name="Normal 22" xfId="3609"/>
    <cellStyle name="Normal 22 2" xfId="3610"/>
    <cellStyle name="Normal 22 2 2" xfId="3611"/>
    <cellStyle name="Normal 22 3" xfId="3612"/>
    <cellStyle name="Normal 23" xfId="3613"/>
    <cellStyle name="Normal 23 2" xfId="3614"/>
    <cellStyle name="Normal 23 2 2" xfId="3615"/>
    <cellStyle name="Normal 23 3" xfId="3616"/>
    <cellStyle name="Normal 24" xfId="3617"/>
    <cellStyle name="Normal 24 2" xfId="3618"/>
    <cellStyle name="Normal 24 2 2" xfId="3619"/>
    <cellStyle name="Normal 24 3" xfId="3620"/>
    <cellStyle name="Normal 25" xfId="3621"/>
    <cellStyle name="Normal 25 2" xfId="3622"/>
    <cellStyle name="Normal 26" xfId="3623"/>
    <cellStyle name="Normal 26 2" xfId="3624"/>
    <cellStyle name="Normal 27" xfId="3625"/>
    <cellStyle name="Normal 27 2" xfId="3626"/>
    <cellStyle name="Normal 28" xfId="3627"/>
    <cellStyle name="Normal 28 2" xfId="3628"/>
    <cellStyle name="Normal 29" xfId="3629"/>
    <cellStyle name="Normal 29 2" xfId="3630"/>
    <cellStyle name="Normal 3" xfId="3631"/>
    <cellStyle name="Normal 3 10" xfId="3632"/>
    <cellStyle name="Normal 3 10 2" xfId="3633"/>
    <cellStyle name="Normal 3 11" xfId="3634"/>
    <cellStyle name="Normal 3 11 2" xfId="3635"/>
    <cellStyle name="Normal 3 12" xfId="3636"/>
    <cellStyle name="Normal 3 12 2" xfId="3637"/>
    <cellStyle name="Normal 3 13" xfId="3638"/>
    <cellStyle name="Normal 3 13 2" xfId="3639"/>
    <cellStyle name="Normal 3 14" xfId="3640"/>
    <cellStyle name="Normal 3 14 2" xfId="3641"/>
    <cellStyle name="Normal 3 15" xfId="3642"/>
    <cellStyle name="Normal 3 15 2" xfId="3643"/>
    <cellStyle name="Normal 3 16" xfId="3644"/>
    <cellStyle name="Normal 3 16 2" xfId="3645"/>
    <cellStyle name="Normal 3 17" xfId="3646"/>
    <cellStyle name="Normal 3 17 2" xfId="3647"/>
    <cellStyle name="Normal 3 18" xfId="3648"/>
    <cellStyle name="Normal 3 18 2" xfId="3649"/>
    <cellStyle name="Normal 3 19" xfId="3650"/>
    <cellStyle name="Normal 3 19 2" xfId="3651"/>
    <cellStyle name="Normal 3 2" xfId="3652"/>
    <cellStyle name="Normal 3 2 2" xfId="3653"/>
    <cellStyle name="Normal 3 2 2 2" xfId="3654"/>
    <cellStyle name="Normal 3 2 2 2 2" xfId="3655"/>
    <cellStyle name="Normal 3 2 2 3" xfId="3656"/>
    <cellStyle name="Normal 3 2 3" xfId="3657"/>
    <cellStyle name="Normal 3 20" xfId="3658"/>
    <cellStyle name="Normal 3 3" xfId="3659"/>
    <cellStyle name="Normal 3 3 2" xfId="3660"/>
    <cellStyle name="Normal 3 3 2 2" xfId="3661"/>
    <cellStyle name="Normal 3 3 3" xfId="3662"/>
    <cellStyle name="Normal 3 4" xfId="3663"/>
    <cellStyle name="Normal 3 4 2" xfId="3664"/>
    <cellStyle name="Normal 3 4 2 2" xfId="3665"/>
    <cellStyle name="Normal 3 4 3" xfId="3666"/>
    <cellStyle name="Normal 3 4 4" xfId="3667"/>
    <cellStyle name="Normal 3 5" xfId="3668"/>
    <cellStyle name="Normal 3 5 2" xfId="3669"/>
    <cellStyle name="Normal 3 5 2 2" xfId="3670"/>
    <cellStyle name="Normal 3 5 3" xfId="3671"/>
    <cellStyle name="Normal 3 5 4" xfId="3672"/>
    <cellStyle name="Normal 3 6" xfId="3673"/>
    <cellStyle name="Normal 3 6 2" xfId="3674"/>
    <cellStyle name="Normal 3 6 2 2" xfId="3675"/>
    <cellStyle name="Normal 3 6 3" xfId="3676"/>
    <cellStyle name="Normal 3 6 4" xfId="3677"/>
    <cellStyle name="Normal 3 7" xfId="3678"/>
    <cellStyle name="Normal 3 7 2" xfId="3679"/>
    <cellStyle name="Normal 3 7 2 2" xfId="3680"/>
    <cellStyle name="Normal 3 7 3" xfId="3681"/>
    <cellStyle name="Normal 3 8" xfId="3682"/>
    <cellStyle name="Normal 3 8 2" xfId="3683"/>
    <cellStyle name="Normal 3 9" xfId="3684"/>
    <cellStyle name="Normal 3 9 2" xfId="3685"/>
    <cellStyle name="Normal 30" xfId="3686"/>
    <cellStyle name="Normal 30 2" xfId="3687"/>
    <cellStyle name="Normal 31" xfId="3688"/>
    <cellStyle name="Normal 31 2" xfId="3689"/>
    <cellStyle name="Normal 32" xfId="3690"/>
    <cellStyle name="Normal 32 2" xfId="3691"/>
    <cellStyle name="Normal 33" xfId="3692"/>
    <cellStyle name="Normal 33 2" xfId="3693"/>
    <cellStyle name="Normal 34" xfId="3694"/>
    <cellStyle name="Normal 34 2" xfId="3695"/>
    <cellStyle name="Normal 35" xfId="3696"/>
    <cellStyle name="Normal 35 2" xfId="3697"/>
    <cellStyle name="Normal 36" xfId="3698"/>
    <cellStyle name="Normal 36 2" xfId="3699"/>
    <cellStyle name="Normal 37" xfId="3700"/>
    <cellStyle name="Normal 37 2" xfId="3701"/>
    <cellStyle name="Normal 38" xfId="3702"/>
    <cellStyle name="Normal 38 2" xfId="3703"/>
    <cellStyle name="Normal 39" xfId="3704"/>
    <cellStyle name="Normal 39 2" xfId="3705"/>
    <cellStyle name="Normal 4" xfId="3706"/>
    <cellStyle name="Normal 4 2" xfId="3707"/>
    <cellStyle name="Normal 4 2 2" xfId="3708"/>
    <cellStyle name="Normal 4 2 2 2" xfId="3709"/>
    <cellStyle name="Normal 4 2 3" xfId="3710"/>
    <cellStyle name="Normal 4 3" xfId="3711"/>
    <cellStyle name="Normal 4 3 2" xfId="3712"/>
    <cellStyle name="Normal 4 4" xfId="3713"/>
    <cellStyle name="Normal 40" xfId="3714"/>
    <cellStyle name="Normal 40 2" xfId="3715"/>
    <cellStyle name="Normal 41" xfId="3716"/>
    <cellStyle name="Normal 41 2" xfId="3717"/>
    <cellStyle name="Normal 42" xfId="3718"/>
    <cellStyle name="Normal 42 2" xfId="3719"/>
    <cellStyle name="Normal 43" xfId="3720"/>
    <cellStyle name="Normal 43 2" xfId="3721"/>
    <cellStyle name="Normal 44" xfId="3722"/>
    <cellStyle name="Normal 44 2" xfId="3723"/>
    <cellStyle name="Normal 45" xfId="3724"/>
    <cellStyle name="Normal 45 2" xfId="3725"/>
    <cellStyle name="Normal 46" xfId="3726"/>
    <cellStyle name="Normal 46 2" xfId="3727"/>
    <cellStyle name="Normal 47" xfId="3728"/>
    <cellStyle name="Normal 47 2" xfId="3729"/>
    <cellStyle name="Normal 48" xfId="3730"/>
    <cellStyle name="Normal 48 2" xfId="3731"/>
    <cellStyle name="Normal 49" xfId="3732"/>
    <cellStyle name="Normal 49 2" xfId="3733"/>
    <cellStyle name="Normal 5" xfId="3734"/>
    <cellStyle name="Normal 5 2" xfId="3735"/>
    <cellStyle name="Normal 5 2 2" xfId="3736"/>
    <cellStyle name="Normal 5 2 2 2" xfId="3737"/>
    <cellStyle name="Normal 5 2 3" xfId="3738"/>
    <cellStyle name="Normal 5 2 4" xfId="3739"/>
    <cellStyle name="Normal 5 3" xfId="3740"/>
    <cellStyle name="Normal 5 3 2" xfId="3741"/>
    <cellStyle name="Normal 5 4" xfId="3742"/>
    <cellStyle name="Normal 5 4 2" xfId="3743"/>
    <cellStyle name="Normal 5 5" xfId="3744"/>
    <cellStyle name="Normal 50" xfId="3745"/>
    <cellStyle name="Normal 50 2" xfId="3746"/>
    <cellStyle name="Normal 51" xfId="3747"/>
    <cellStyle name="Normal 51 2" xfId="3748"/>
    <cellStyle name="Normal 52" xfId="3749"/>
    <cellStyle name="Normal 52 2" xfId="3750"/>
    <cellStyle name="Normal 53" xfId="3751"/>
    <cellStyle name="Normal 6" xfId="3752"/>
    <cellStyle name="Normal 6 2" xfId="3753"/>
    <cellStyle name="Normal 6 2 2" xfId="3754"/>
    <cellStyle name="Normal 6 3" xfId="3755"/>
    <cellStyle name="Normal 7" xfId="3756"/>
    <cellStyle name="Normal 7 2" xfId="3757"/>
    <cellStyle name="Normal 7 3" xfId="3758"/>
    <cellStyle name="Normal 8" xfId="3759"/>
    <cellStyle name="Normal 8 2" xfId="3760"/>
    <cellStyle name="Normal 8 3" xfId="3761"/>
    <cellStyle name="Normal 9" xfId="3762"/>
    <cellStyle name="Normal 9 2" xfId="3763"/>
    <cellStyle name="Normal_CEVI" xfId="3764"/>
    <cellStyle name="Normal_E2905 predmer" xfId="3765"/>
    <cellStyle name="Normal_E2905 predmer_tg6207_predmer" xfId="3766"/>
    <cellStyle name="Normal_e3305_TG FULL05" xfId="3767"/>
    <cellStyle name="Normal_e3305_TG FULL05_tg6207_predmer" xfId="3768"/>
    <cellStyle name="Normal_E3603" xfId="3769"/>
    <cellStyle name="Normal_E3603_tg6207_predmer" xfId="3770"/>
    <cellStyle name="Normal_tg8307 predmer DADO" xfId="3771"/>
    <cellStyle name="Note" xfId="3772"/>
    <cellStyle name="Note 2" xfId="3773"/>
    <cellStyle name="Note 2 2" xfId="3774"/>
    <cellStyle name="Note 2 2 2" xfId="3775"/>
    <cellStyle name="Note 2 2 3" xfId="3776"/>
    <cellStyle name="Note 2 3" xfId="3777"/>
    <cellStyle name="Note 2 3 2" xfId="3778"/>
    <cellStyle name="Note 2 3 3" xfId="3779"/>
    <cellStyle name="Note 2 4" xfId="3780"/>
    <cellStyle name="Note 2 4 2" xfId="3781"/>
    <cellStyle name="Note 2 4 3" xfId="3782"/>
    <cellStyle name="Note 2 5" xfId="3783"/>
    <cellStyle name="Note 2 6" xfId="3784"/>
    <cellStyle name="Note 3" xfId="3785"/>
    <cellStyle name="Note 3 2" xfId="3786"/>
    <cellStyle name="Note 3 2 2" xfId="3787"/>
    <cellStyle name="Note 3 2 3" xfId="3788"/>
    <cellStyle name="Note 3 3" xfId="3789"/>
    <cellStyle name="Note 3 3 2" xfId="3790"/>
    <cellStyle name="Note 3 3 3" xfId="3791"/>
    <cellStyle name="Note 3 4" xfId="3792"/>
    <cellStyle name="Note 3 4 2" xfId="3793"/>
    <cellStyle name="Note 3 4 3" xfId="3794"/>
    <cellStyle name="Note 3 5" xfId="3795"/>
    <cellStyle name="Note 3 6" xfId="3796"/>
    <cellStyle name="Note 4" xfId="3797"/>
    <cellStyle name="Note 4 2" xfId="3798"/>
    <cellStyle name="Note 4 2 2" xfId="3799"/>
    <cellStyle name="Note 4 2 3" xfId="3800"/>
    <cellStyle name="Note 4 3" xfId="3801"/>
    <cellStyle name="Note 4 3 2" xfId="3802"/>
    <cellStyle name="Note 4 3 3" xfId="3803"/>
    <cellStyle name="Note 4 4" xfId="3804"/>
    <cellStyle name="Note 4 4 2" xfId="3805"/>
    <cellStyle name="Note 4 4 3" xfId="3806"/>
    <cellStyle name="Note 4 5" xfId="3807"/>
    <cellStyle name="Note 4 6" xfId="3808"/>
    <cellStyle name="Note 5" xfId="3809"/>
    <cellStyle name="Note 6" xfId="3810"/>
    <cellStyle name="Output" xfId="3811"/>
    <cellStyle name="Output 2" xfId="3812"/>
    <cellStyle name="Output 2 2" xfId="3813"/>
    <cellStyle name="Output 2 3" xfId="3814"/>
    <cellStyle name="Output 3" xfId="3815"/>
    <cellStyle name="Output 3 2" xfId="3816"/>
    <cellStyle name="Output 3 3" xfId="3817"/>
    <cellStyle name="Output 4" xfId="3818"/>
    <cellStyle name="Output 4 2" xfId="3819"/>
    <cellStyle name="Output 4 3" xfId="3820"/>
    <cellStyle name="Output 5" xfId="3821"/>
    <cellStyle name="Output 6" xfId="3822"/>
    <cellStyle name="Percent" xfId="3823"/>
    <cellStyle name="Percent 2" xfId="3824"/>
    <cellStyle name="Percent 3" xfId="3825"/>
    <cellStyle name="Percent 4" xfId="3826"/>
    <cellStyle name="Standard_PL-2005-CEE-BAU+HVP status 23.12.2004" xfId="3827"/>
    <cellStyle name="Title" xfId="3828"/>
    <cellStyle name="Title 2" xfId="3829"/>
    <cellStyle name="Title 2 2" xfId="3830"/>
    <cellStyle name="Title 2 3" xfId="3831"/>
    <cellStyle name="Title 3" xfId="3832"/>
    <cellStyle name="Title 3 2" xfId="3833"/>
    <cellStyle name="Title 3 3" xfId="3834"/>
    <cellStyle name="Title 4" xfId="3835"/>
    <cellStyle name="Title 4 2" xfId="3836"/>
    <cellStyle name="Title 4 3" xfId="3837"/>
    <cellStyle name="Title 5" xfId="3838"/>
    <cellStyle name="Title 6" xfId="3839"/>
    <cellStyle name="Total" xfId="3840"/>
    <cellStyle name="Total 2" xfId="3841"/>
    <cellStyle name="Total 2 2" xfId="3842"/>
    <cellStyle name="Total 2 2 2" xfId="3843"/>
    <cellStyle name="Total 2 2 2 2" xfId="3844"/>
    <cellStyle name="Total 2 2 2 3" xfId="3845"/>
    <cellStyle name="Total 2 2 3" xfId="3846"/>
    <cellStyle name="Total 2 2 4" xfId="3847"/>
    <cellStyle name="Total 2 3" xfId="3848"/>
    <cellStyle name="Total 2 3 2" xfId="3849"/>
    <cellStyle name="Total 2 3 3" xfId="3850"/>
    <cellStyle name="Total 2 4" xfId="3851"/>
    <cellStyle name="Total 2 4 2" xfId="3852"/>
    <cellStyle name="Total 2 4 3" xfId="3853"/>
    <cellStyle name="Total 2 5" xfId="3854"/>
    <cellStyle name="Total 2 6" xfId="3855"/>
    <cellStyle name="Total 3" xfId="3856"/>
    <cellStyle name="Total 3 2" xfId="3857"/>
    <cellStyle name="Total 3 2 2" xfId="3858"/>
    <cellStyle name="Total 3 2 3" xfId="3859"/>
    <cellStyle name="Total 3 3" xfId="3860"/>
    <cellStyle name="Total 3 3 2" xfId="3861"/>
    <cellStyle name="Total 3 3 3" xfId="3862"/>
    <cellStyle name="Total 3 4" xfId="3863"/>
    <cellStyle name="Total 3 4 2" xfId="3864"/>
    <cellStyle name="Total 3 4 3" xfId="3865"/>
    <cellStyle name="Total 3 5" xfId="3866"/>
    <cellStyle name="Total 3 6" xfId="3867"/>
    <cellStyle name="Total 4" xfId="3868"/>
    <cellStyle name="Total 4 2" xfId="3869"/>
    <cellStyle name="Total 4 3" xfId="3870"/>
    <cellStyle name="Total 5" xfId="3871"/>
    <cellStyle name="Total 6" xfId="3872"/>
    <cellStyle name="Warning Text" xfId="3873"/>
    <cellStyle name="Warning Text 2" xfId="3874"/>
    <cellStyle name="Warning Text 2 2" xfId="3875"/>
    <cellStyle name="Warning Text 2 2 2" xfId="3876"/>
    <cellStyle name="Warning Text 2 3" xfId="3877"/>
    <cellStyle name="Warning Text 2 4" xfId="3878"/>
    <cellStyle name="Warning Text 3" xfId="3879"/>
    <cellStyle name="Warning Text 3 2" xfId="3880"/>
    <cellStyle name="Warning Text 3 3" xfId="3881"/>
    <cellStyle name="Warning Text 4" xfId="3882"/>
    <cellStyle name="Warning Text 4 2" xfId="3883"/>
    <cellStyle name="Warning Text 4 3" xfId="3884"/>
    <cellStyle name="Warning Text 5" xfId="3885"/>
    <cellStyle name="Warning Text 6" xfId="3886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OJEKTI\2014\tg2714%20ELMETAL%20Senta\_GLAVNI%20PROJEKAT\tg2714%20ELMETAL_priklj.%20MRS%20i%20dvorisni%20gasovod___predm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7_1 Gasovod 6bar"/>
      <sheetName val="7_2 MRS G-65"/>
      <sheetName val="7_3 Dvorišni gasovod"/>
      <sheetName val="7_4 GRAĐEVINSKI RADOVI"/>
      <sheetName val="7_5 PREDMER"/>
      <sheetName val="TK"/>
      <sheetName val="CEVI"/>
    </sheetNames>
    <sheetDataSet>
      <sheetData sheetId="5">
        <row r="1">
          <cell r="G1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5.375" style="134" customWidth="1"/>
    <col min="2" max="2" width="52.875" style="124" customWidth="1"/>
    <col min="3" max="3" width="4.75390625" style="96" customWidth="1"/>
    <col min="4" max="4" width="4.625" style="96" customWidth="1"/>
    <col min="5" max="6" width="10.625" style="3" customWidth="1"/>
    <col min="7" max="7" width="8.25390625" style="135" bestFit="1" customWidth="1"/>
    <col min="8" max="8" width="8.125" style="101" bestFit="1" customWidth="1"/>
    <col min="9" max="9" width="2.375" style="101" bestFit="1" customWidth="1"/>
    <col min="10" max="10" width="7.25390625" style="101" customWidth="1"/>
    <col min="11" max="11" width="7.875" style="101" customWidth="1"/>
    <col min="12" max="12" width="5.25390625" style="101" customWidth="1"/>
    <col min="13" max="13" width="7.375" style="139" bestFit="1" customWidth="1"/>
    <col min="14" max="14" width="6.875" style="139" bestFit="1" customWidth="1"/>
    <col min="15" max="15" width="4.875" style="139" bestFit="1" customWidth="1"/>
    <col min="16" max="16" width="7.00390625" style="154" bestFit="1" customWidth="1"/>
    <col min="17" max="17" width="4.875" style="154" bestFit="1" customWidth="1"/>
    <col min="18" max="23" width="9.125" style="102" customWidth="1"/>
    <col min="24" max="24" width="12.625" style="3" customWidth="1"/>
    <col min="25" max="16384" width="9.125" style="102" customWidth="1"/>
  </cols>
  <sheetData>
    <row r="1" spans="1:24" ht="14.25">
      <c r="A1"/>
      <c r="B1" t="s">
        <v>274</v>
      </c>
      <c r="C1"/>
      <c r="D1"/>
      <c r="E1"/>
      <c r="F1"/>
      <c r="G1"/>
      <c r="H1"/>
      <c r="M1"/>
      <c r="N1"/>
      <c r="O1"/>
      <c r="P1"/>
      <c r="Q1"/>
      <c r="X1"/>
    </row>
    <row r="2" spans="1:24" s="1" customFormat="1" ht="15.75">
      <c r="A2" s="4"/>
      <c r="B2" s="5"/>
      <c r="C2" s="6"/>
      <c r="D2" s="6"/>
      <c r="E2" t="s">
        <v>287</v>
      </c>
      <c r="F2" s="7"/>
      <c r="G2" s="8"/>
      <c r="H2" s="2"/>
      <c r="I2" s="2"/>
      <c r="J2" s="2"/>
      <c r="K2" s="2"/>
      <c r="M2" s="2"/>
      <c r="N2" s="2"/>
      <c r="O2" s="2"/>
      <c r="P2" s="9"/>
      <c r="Q2" s="9"/>
      <c r="X2" s="10"/>
    </row>
    <row r="3" spans="1:16" ht="19.5" customHeight="1">
      <c r="A3" t="s">
        <v>275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9.5" customHeight="1">
      <c r="A4" t="s">
        <v>276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9.5" customHeight="1">
      <c r="A5" t="s">
        <v>277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ht="19.5" customHeight="1"/>
    <row r="7" spans="1:24" ht="12.75">
      <c r="A7" s="111" t="s">
        <v>57</v>
      </c>
      <c r="B7" t="s">
        <v>56</v>
      </c>
      <c r="C7"/>
      <c r="D7"/>
      <c r="E7"/>
      <c r="F7"/>
      <c r="G7"/>
      <c r="H7"/>
      <c r="I7"/>
      <c r="J7"/>
      <c r="K7"/>
      <c r="X7"/>
    </row>
    <row r="8" spans="1:24" s="13" customFormat="1" ht="12.75">
      <c r="A8"/>
      <c r="B8"/>
      <c r="C8"/>
      <c r="D8"/>
      <c r="E8"/>
      <c r="F8"/>
      <c r="G8" s="11"/>
      <c r="H8" s="11"/>
      <c r="I8" s="11"/>
      <c r="J8" s="11"/>
      <c r="K8" s="12"/>
      <c r="X8" s="14"/>
    </row>
    <row r="9" spans="1:24" s="16" customFormat="1" ht="12.75">
      <c r="A9" t="s">
        <v>2</v>
      </c>
      <c r="B9" t="s">
        <v>3</v>
      </c>
      <c r="C9" t="s">
        <v>13</v>
      </c>
      <c r="D9" t="s">
        <v>12</v>
      </c>
      <c r="E9" t="s">
        <v>5</v>
      </c>
      <c r="F9" t="s">
        <v>4</v>
      </c>
      <c r="G9" s="15"/>
      <c r="M9" s="17"/>
      <c r="N9" s="17"/>
      <c r="O9" s="17"/>
      <c r="P9" s="17"/>
      <c r="Q9" s="17"/>
      <c r="X9" s="18"/>
    </row>
    <row r="10" spans="1:24" s="16" customFormat="1" ht="12.75">
      <c r="A10" t="s">
        <v>57</v>
      </c>
      <c r="B10" t="s">
        <v>58</v>
      </c>
      <c r="C10"/>
      <c r="D10"/>
      <c r="E10"/>
      <c r="F10"/>
      <c r="G10" s="19"/>
      <c r="H10" s="20"/>
      <c r="I10" s="21"/>
      <c r="J10" s="22"/>
      <c r="K10" s="23"/>
      <c r="L10" s="24"/>
      <c r="N10" s="17"/>
      <c r="O10" s="17"/>
      <c r="P10" s="17"/>
      <c r="Q10" s="17"/>
      <c r="X10" s="25"/>
    </row>
    <row r="11" spans="1:24" s="16" customFormat="1" ht="12.75">
      <c r="A11"/>
      <c r="B11" t="s">
        <v>59</v>
      </c>
      <c r="C11"/>
      <c r="D11"/>
      <c r="E11"/>
      <c r="F11"/>
      <c r="G11" s="19"/>
      <c r="H11" s="20"/>
      <c r="I11" s="21"/>
      <c r="J11" s="22"/>
      <c r="K11" s="23"/>
      <c r="L11" s="24"/>
      <c r="N11" s="17"/>
      <c r="O11" s="17"/>
      <c r="P11" s="17"/>
      <c r="Q11" s="17"/>
      <c r="X11" s="29"/>
    </row>
    <row r="12" spans="1:24" s="16" customFormat="1" ht="12.75">
      <c r="A12"/>
      <c r="B12" s="26" t="s">
        <v>77</v>
      </c>
      <c r="C12" s="27"/>
      <c r="D12" s="28"/>
      <c r="E12" s="29"/>
      <c r="F12" s="30"/>
      <c r="G12" s="19"/>
      <c r="H12" s="20"/>
      <c r="I12" s="21"/>
      <c r="J12" s="22"/>
      <c r="K12" s="23"/>
      <c r="L12" s="24"/>
      <c r="N12" s="17"/>
      <c r="O12" s="17"/>
      <c r="P12" s="17"/>
      <c r="Q12" s="17"/>
      <c r="X12" s="29"/>
    </row>
    <row r="13" spans="1:24" s="16" customFormat="1" ht="14.25">
      <c r="A13"/>
      <c r="B13" s="26" t="s">
        <v>30</v>
      </c>
      <c r="C13" s="27" t="s">
        <v>6</v>
      </c>
      <c r="D13" s="31">
        <v>1</v>
      </c>
      <c r="E13" s="29">
        <f>K13</f>
        <v>0</v>
      </c>
      <c r="F13" s="30">
        <f>D13*E13</f>
        <v>0</v>
      </c>
      <c r="G13" s="19"/>
      <c r="H13" s="20"/>
      <c r="I13" s="21"/>
      <c r="J13" s="22"/>
      <c r="K13" s="23"/>
      <c r="L13" s="24"/>
      <c r="N13" s="17"/>
      <c r="O13" s="17"/>
      <c r="P13" s="17"/>
      <c r="Q13" s="17"/>
      <c r="W13" s="32"/>
      <c r="X13" s="33"/>
    </row>
    <row r="14" spans="1:24" s="16" customFormat="1" ht="14.25">
      <c r="A14"/>
      <c r="B14" s="26" t="s">
        <v>31</v>
      </c>
      <c r="C14" s="27" t="s">
        <v>6</v>
      </c>
      <c r="D14" s="31">
        <v>1</v>
      </c>
      <c r="E14" s="29">
        <f>K14</f>
        <v>0</v>
      </c>
      <c r="F14" s="30">
        <f>D14*E14</f>
        <v>0</v>
      </c>
      <c r="G14" s="19"/>
      <c r="H14" s="20"/>
      <c r="I14" s="21"/>
      <c r="J14" s="22"/>
      <c r="K14" s="23"/>
      <c r="L14" s="24"/>
      <c r="N14" s="17"/>
      <c r="O14" s="17"/>
      <c r="P14" s="17"/>
      <c r="Q14" s="17"/>
      <c r="W14" s="32"/>
      <c r="X14" s="33"/>
    </row>
    <row r="15" spans="1:24" s="16" customFormat="1" ht="12.75">
      <c r="A15" t="s">
        <v>60</v>
      </c>
      <c r="B15" t="s">
        <v>61</v>
      </c>
      <c r="C15"/>
      <c r="D15"/>
      <c r="E15"/>
      <c r="F15"/>
      <c r="G15" s="19"/>
      <c r="H15" s="20"/>
      <c r="I15" s="21"/>
      <c r="J15" s="22"/>
      <c r="K15" s="23"/>
      <c r="L15" s="24"/>
      <c r="N15" s="17"/>
      <c r="O15" s="17"/>
      <c r="P15" s="17"/>
      <c r="Q15" s="17"/>
      <c r="W15" s="32"/>
      <c r="X15" s="25"/>
    </row>
    <row r="16" spans="1:24" s="16" customFormat="1" ht="12.75">
      <c r="A16"/>
      <c r="B16" t="s">
        <v>59</v>
      </c>
      <c r="C16"/>
      <c r="D16"/>
      <c r="E16"/>
      <c r="F16"/>
      <c r="G16" s="19"/>
      <c r="H16" s="20"/>
      <c r="I16" s="21"/>
      <c r="J16" s="22"/>
      <c r="K16" s="23"/>
      <c r="L16" s="24"/>
      <c r="N16" s="17"/>
      <c r="O16" s="17"/>
      <c r="P16" s="17"/>
      <c r="Q16" s="17"/>
      <c r="W16" s="32"/>
      <c r="X16" s="29"/>
    </row>
    <row r="17" spans="1:24" s="16" customFormat="1" ht="12.75">
      <c r="A17"/>
      <c r="B17" s="26" t="s">
        <v>78</v>
      </c>
      <c r="C17" s="27"/>
      <c r="D17" s="31"/>
      <c r="E17" s="29"/>
      <c r="F17" s="30"/>
      <c r="G17" s="19"/>
      <c r="H17" s="20"/>
      <c r="I17" s="21"/>
      <c r="J17" s="22"/>
      <c r="K17" s="23"/>
      <c r="L17" s="24"/>
      <c r="N17" s="17"/>
      <c r="O17" s="17"/>
      <c r="P17" s="17"/>
      <c r="Q17" s="17"/>
      <c r="W17" s="32"/>
      <c r="X17" s="29"/>
    </row>
    <row r="18" spans="1:24" s="16" customFormat="1" ht="14.25">
      <c r="A18"/>
      <c r="B18" s="26" t="s">
        <v>30</v>
      </c>
      <c r="C18" s="27" t="s">
        <v>6</v>
      </c>
      <c r="D18" s="31">
        <v>1</v>
      </c>
      <c r="E18" s="29">
        <f>K18</f>
        <v>0</v>
      </c>
      <c r="F18" s="30">
        <f>D18*E18</f>
        <v>0</v>
      </c>
      <c r="G18" s="19"/>
      <c r="H18" s="20"/>
      <c r="I18" s="21"/>
      <c r="J18" s="22"/>
      <c r="K18" s="23"/>
      <c r="L18" s="24"/>
      <c r="N18" s="17"/>
      <c r="O18" s="17"/>
      <c r="P18" s="17"/>
      <c r="Q18" s="17"/>
      <c r="W18" s="32"/>
      <c r="X18" s="33"/>
    </row>
    <row r="19" spans="1:24" s="16" customFormat="1" ht="12.75">
      <c r="A19" t="s">
        <v>62</v>
      </c>
      <c r="B19" t="s">
        <v>63</v>
      </c>
      <c r="C19"/>
      <c r="D19"/>
      <c r="E19"/>
      <c r="F19"/>
      <c r="G19" s="19"/>
      <c r="H19" s="20"/>
      <c r="I19" s="21"/>
      <c r="J19" s="22"/>
      <c r="K19" s="23"/>
      <c r="L19" s="24"/>
      <c r="N19" s="17"/>
      <c r="O19" s="17"/>
      <c r="P19" s="17"/>
      <c r="Q19" s="17"/>
      <c r="W19" s="32"/>
      <c r="X19" s="25"/>
    </row>
    <row r="20" spans="1:24" s="16" customFormat="1" ht="12.75">
      <c r="A20"/>
      <c r="B20" t="s">
        <v>59</v>
      </c>
      <c r="C20"/>
      <c r="D20"/>
      <c r="E20"/>
      <c r="F20"/>
      <c r="G20" s="19"/>
      <c r="H20" s="20"/>
      <c r="I20" s="21"/>
      <c r="J20" s="22"/>
      <c r="K20" s="23"/>
      <c r="L20" s="24"/>
      <c r="N20" s="17"/>
      <c r="O20" s="17"/>
      <c r="P20" s="17"/>
      <c r="Q20" s="17"/>
      <c r="W20" s="32"/>
      <c r="X20" s="29"/>
    </row>
    <row r="21" spans="1:24" s="16" customFormat="1" ht="12.75">
      <c r="A21"/>
      <c r="B21" t="s">
        <v>79</v>
      </c>
      <c r="C21"/>
      <c r="D21"/>
      <c r="E21"/>
      <c r="F21"/>
      <c r="G21" s="19"/>
      <c r="H21" s="20"/>
      <c r="I21" s="21"/>
      <c r="J21" s="22"/>
      <c r="K21" s="23"/>
      <c r="L21" s="24"/>
      <c r="N21" s="17"/>
      <c r="O21" s="17"/>
      <c r="P21" s="17"/>
      <c r="Q21" s="17"/>
      <c r="W21" s="32"/>
      <c r="X21" s="29"/>
    </row>
    <row r="22" spans="1:24" s="16" customFormat="1" ht="14.25">
      <c r="A22"/>
      <c r="B22" s="26" t="s">
        <v>30</v>
      </c>
      <c r="C22" s="27" t="s">
        <v>6</v>
      </c>
      <c r="D22" s="28">
        <v>1</v>
      </c>
      <c r="E22" s="29">
        <f>K22</f>
        <v>0</v>
      </c>
      <c r="F22" s="30">
        <f>D22*E22</f>
        <v>0</v>
      </c>
      <c r="G22" s="19"/>
      <c r="H22" s="20"/>
      <c r="I22" s="21"/>
      <c r="J22" s="22"/>
      <c r="K22" s="23"/>
      <c r="L22" s="24"/>
      <c r="N22" s="17"/>
      <c r="O22" s="17"/>
      <c r="P22" s="17"/>
      <c r="Q22" s="17"/>
      <c r="W22" s="32"/>
      <c r="X22" s="33"/>
    </row>
    <row r="23" spans="1:24" s="16" customFormat="1" ht="12.75">
      <c r="A23" t="s">
        <v>64</v>
      </c>
      <c r="B23" t="s">
        <v>90</v>
      </c>
      <c r="C23"/>
      <c r="D23"/>
      <c r="E23"/>
      <c r="F23"/>
      <c r="G23" s="19"/>
      <c r="H23" s="20"/>
      <c r="I23" s="21"/>
      <c r="J23" s="22"/>
      <c r="K23" s="23"/>
      <c r="L23" s="24"/>
      <c r="N23" s="17"/>
      <c r="O23" s="17"/>
      <c r="P23" s="17"/>
      <c r="Q23" s="17"/>
      <c r="W23" s="32"/>
      <c r="X23" s="25"/>
    </row>
    <row r="24" spans="1:24" s="16" customFormat="1" ht="12.75">
      <c r="A24"/>
      <c r="B24" t="s">
        <v>59</v>
      </c>
      <c r="C24"/>
      <c r="D24"/>
      <c r="E24"/>
      <c r="F24"/>
      <c r="G24" s="19"/>
      <c r="H24" s="20"/>
      <c r="I24" s="21"/>
      <c r="J24" s="22"/>
      <c r="K24" s="23"/>
      <c r="L24" s="24"/>
      <c r="N24" s="17"/>
      <c r="O24" s="17"/>
      <c r="P24" s="17"/>
      <c r="Q24" s="17"/>
      <c r="W24" s="32"/>
      <c r="X24" s="29"/>
    </row>
    <row r="25" spans="1:24" s="16" customFormat="1" ht="12.75">
      <c r="A25"/>
      <c r="B25" s="26" t="s">
        <v>81</v>
      </c>
      <c r="C25" s="27"/>
      <c r="D25" s="31"/>
      <c r="E25" s="29"/>
      <c r="F25" s="30"/>
      <c r="G25" s="19"/>
      <c r="H25" s="20"/>
      <c r="I25" s="21"/>
      <c r="J25" s="22"/>
      <c r="K25" s="23"/>
      <c r="L25" s="24"/>
      <c r="N25" s="17"/>
      <c r="O25" s="17"/>
      <c r="P25" s="17"/>
      <c r="Q25" s="17"/>
      <c r="W25" s="32"/>
      <c r="X25" s="29"/>
    </row>
    <row r="26" spans="1:24" s="16" customFormat="1" ht="12.75">
      <c r="A26"/>
      <c r="B26" s="26" t="s">
        <v>80</v>
      </c>
      <c r="C26" s="27"/>
      <c r="D26" s="31"/>
      <c r="E26" s="29"/>
      <c r="F26" s="30"/>
      <c r="G26" s="34"/>
      <c r="H26" s="35"/>
      <c r="I26" s="21"/>
      <c r="J26" s="22"/>
      <c r="K26" s="23"/>
      <c r="L26" s="24"/>
      <c r="M26" s="17"/>
      <c r="N26" s="17"/>
      <c r="O26" s="17"/>
      <c r="W26" s="32"/>
      <c r="X26" s="29"/>
    </row>
    <row r="27" spans="1:24" s="16" customFormat="1" ht="14.25">
      <c r="A27"/>
      <c r="B27" s="26" t="s">
        <v>89</v>
      </c>
      <c r="C27" s="27" t="s">
        <v>6</v>
      </c>
      <c r="D27" s="31">
        <v>4</v>
      </c>
      <c r="E27" s="29">
        <f>K27</f>
        <v>0</v>
      </c>
      <c r="F27" s="30">
        <f>D27*E27</f>
        <v>0</v>
      </c>
      <c r="G27" s="19"/>
      <c r="H27" s="20"/>
      <c r="I27" s="21"/>
      <c r="J27" s="22"/>
      <c r="K27" s="23"/>
      <c r="L27" s="24"/>
      <c r="N27" s="17"/>
      <c r="O27" s="17"/>
      <c r="P27" s="17"/>
      <c r="Q27" s="17"/>
      <c r="W27" s="32"/>
      <c r="X27" s="33"/>
    </row>
    <row r="28" spans="1:24" s="16" customFormat="1" ht="12.75">
      <c r="A28" t="s">
        <v>65</v>
      </c>
      <c r="B28" t="s">
        <v>17</v>
      </c>
      <c r="C28"/>
      <c r="D28"/>
      <c r="E28"/>
      <c r="F28"/>
      <c r="G28" s="19"/>
      <c r="H28" s="20"/>
      <c r="I28" s="21"/>
      <c r="J28" s="22"/>
      <c r="K28" s="23"/>
      <c r="L28" s="24"/>
      <c r="N28" s="17"/>
      <c r="O28" s="17"/>
      <c r="P28" s="17"/>
      <c r="Q28" s="17"/>
      <c r="W28" s="32"/>
      <c r="X28" s="25"/>
    </row>
    <row r="29" spans="1:24" s="16" customFormat="1" ht="14.25">
      <c r="A29"/>
      <c r="B29" s="26" t="s">
        <v>30</v>
      </c>
      <c r="C29" s="27" t="s">
        <v>6</v>
      </c>
      <c r="D29" s="31">
        <v>1</v>
      </c>
      <c r="E29" s="29">
        <f>K29</f>
        <v>0</v>
      </c>
      <c r="F29" s="30">
        <f>D29*E29</f>
        <v>0</v>
      </c>
      <c r="G29" s="19"/>
      <c r="H29" s="20"/>
      <c r="I29" s="21"/>
      <c r="J29" s="22"/>
      <c r="K29" s="23"/>
      <c r="L29" s="24"/>
      <c r="N29" s="17"/>
      <c r="O29" s="17"/>
      <c r="P29" s="17"/>
      <c r="Q29" s="17"/>
      <c r="W29" s="32"/>
      <c r="X29" s="33"/>
    </row>
    <row r="30" spans="1:24" s="16" customFormat="1" ht="14.25">
      <c r="A30"/>
      <c r="B30" s="26" t="s">
        <v>31</v>
      </c>
      <c r="C30" s="27" t="s">
        <v>6</v>
      </c>
      <c r="D30" s="31">
        <v>1</v>
      </c>
      <c r="E30" s="29">
        <f>K30</f>
        <v>0</v>
      </c>
      <c r="F30" s="30">
        <f>D30*E30</f>
        <v>0</v>
      </c>
      <c r="G30" s="19"/>
      <c r="H30" s="20"/>
      <c r="I30" s="21"/>
      <c r="J30" s="22"/>
      <c r="K30" s="23"/>
      <c r="L30" s="24"/>
      <c r="N30" s="17"/>
      <c r="O30" s="17"/>
      <c r="P30" s="17"/>
      <c r="Q30" s="17"/>
      <c r="W30" s="32"/>
      <c r="X30" s="33"/>
    </row>
    <row r="31" spans="1:24" s="16" customFormat="1" ht="12.75">
      <c r="A31" t="s">
        <v>66</v>
      </c>
      <c r="B31" t="s">
        <v>9</v>
      </c>
      <c r="C31"/>
      <c r="D31"/>
      <c r="E31"/>
      <c r="F31"/>
      <c r="G31" s="19"/>
      <c r="H31" s="20"/>
      <c r="I31" s="21"/>
      <c r="J31" s="22"/>
      <c r="K31" s="23"/>
      <c r="L31" s="24"/>
      <c r="N31" s="17"/>
      <c r="O31" s="17"/>
      <c r="P31" s="17"/>
      <c r="Q31" s="17"/>
      <c r="W31" s="32"/>
      <c r="X31" s="25"/>
    </row>
    <row r="32" spans="1:24" s="16" customFormat="1" ht="14.25">
      <c r="A32"/>
      <c r="B32" s="26" t="s">
        <v>32</v>
      </c>
      <c r="C32" s="27" t="s">
        <v>6</v>
      </c>
      <c r="D32" s="31">
        <v>4</v>
      </c>
      <c r="E32" s="29">
        <f>K32</f>
        <v>0</v>
      </c>
      <c r="F32" s="36">
        <f>D32*E32</f>
        <v>0</v>
      </c>
      <c r="G32" s="19"/>
      <c r="H32" s="20"/>
      <c r="I32" s="21"/>
      <c r="J32" s="22"/>
      <c r="K32" s="23"/>
      <c r="L32" s="24"/>
      <c r="N32" s="17"/>
      <c r="O32" s="17"/>
      <c r="P32" s="17"/>
      <c r="Q32" s="17"/>
      <c r="W32" s="32"/>
      <c r="X32" s="33"/>
    </row>
    <row r="33" spans="1:24" s="16" customFormat="1" ht="12.75">
      <c r="A33" t="s">
        <v>53</v>
      </c>
      <c r="B33" t="s">
        <v>98</v>
      </c>
      <c r="C33"/>
      <c r="D33"/>
      <c r="E33"/>
      <c r="F33"/>
      <c r="G33" s="37"/>
      <c r="H33" s="38"/>
      <c r="I33" s="39"/>
      <c r="J33" s="40"/>
      <c r="K33" s="41"/>
      <c r="L33" s="42"/>
      <c r="N33" s="43" t="s">
        <v>15</v>
      </c>
      <c r="O33" s="44" t="s">
        <v>16</v>
      </c>
      <c r="Q33" s="44" t="s">
        <v>22</v>
      </c>
      <c r="W33" s="32"/>
      <c r="X33" s="25"/>
    </row>
    <row r="34" spans="1:24" s="16" customFormat="1" ht="14.25">
      <c r="A34"/>
      <c r="B34" s="26" t="s">
        <v>99</v>
      </c>
      <c r="C34" s="27" t="s">
        <v>1</v>
      </c>
      <c r="D34" s="31">
        <v>2</v>
      </c>
      <c r="E34" s="29">
        <f>K34</f>
        <v>0</v>
      </c>
      <c r="F34" s="30">
        <f>D34*E34</f>
        <v>0</v>
      </c>
      <c r="G34" s="45"/>
      <c r="H34" s="46"/>
      <c r="I34" s="47"/>
      <c r="J34" s="47"/>
      <c r="K34" s="48"/>
      <c r="L34" s="46"/>
      <c r="M34" s="49">
        <f>G34*D34</f>
        <v>0</v>
      </c>
      <c r="N34" s="50">
        <f>S34</f>
        <v>3.9937660000000004</v>
      </c>
      <c r="O34" s="51">
        <v>60.3</v>
      </c>
      <c r="P34" s="52">
        <v>2.8</v>
      </c>
      <c r="Q34" s="53">
        <f>O34*3.14/1000*D34</f>
        <v>0.37868399999999997</v>
      </c>
      <c r="R34" s="54">
        <f>O34-2*P34</f>
        <v>54.699999999999996</v>
      </c>
      <c r="S34" s="55">
        <f>((O34/1000)^2-(R34/1000)^2)*3.14/4*7900</f>
        <v>3.9937660000000004</v>
      </c>
      <c r="W34" s="32"/>
      <c r="X34" s="33"/>
    </row>
    <row r="35" spans="1:24" s="61" customFormat="1" ht="14.25">
      <c r="A35"/>
      <c r="B35" s="26" t="s">
        <v>82</v>
      </c>
      <c r="C35" s="56" t="s">
        <v>1</v>
      </c>
      <c r="D35" s="27">
        <v>2</v>
      </c>
      <c r="E35" s="29">
        <f>K35</f>
        <v>0</v>
      </c>
      <c r="F35" s="36">
        <f>D35*E35</f>
        <v>0</v>
      </c>
      <c r="G35" s="45"/>
      <c r="H35" s="48"/>
      <c r="I35" s="57"/>
      <c r="J35" s="57"/>
      <c r="K35" s="48"/>
      <c r="L35" s="48"/>
      <c r="M35" s="58">
        <f>G35*D35</f>
        <v>0</v>
      </c>
      <c r="N35" s="50">
        <f>S35</f>
        <v>2.566924880000002</v>
      </c>
      <c r="O35" s="59">
        <v>42.4</v>
      </c>
      <c r="P35" s="59">
        <v>2.6</v>
      </c>
      <c r="Q35" s="53">
        <f>O35*3.14/1000*D35</f>
        <v>0.266272</v>
      </c>
      <c r="R35" s="54">
        <f>O35-2*P35</f>
        <v>37.199999999999996</v>
      </c>
      <c r="S35" s="55">
        <f>((O35/1000)^2-(R35/1000)^2)*3.14/4*7900</f>
        <v>2.566924880000002</v>
      </c>
      <c r="T35" s="60"/>
      <c r="W35" s="32"/>
      <c r="X35" s="33"/>
    </row>
    <row r="36" spans="1:24" s="16" customFormat="1" ht="14.25">
      <c r="A36"/>
      <c r="B36" s="26" t="s">
        <v>145</v>
      </c>
      <c r="C36" s="27" t="s">
        <v>1</v>
      </c>
      <c r="D36" s="31">
        <v>12</v>
      </c>
      <c r="E36" s="29">
        <f>K36</f>
        <v>0</v>
      </c>
      <c r="F36" s="30">
        <f>D36*E36</f>
        <v>0</v>
      </c>
      <c r="G36" s="45"/>
      <c r="H36" s="46"/>
      <c r="I36" s="47"/>
      <c r="J36" s="47"/>
      <c r="K36" s="48"/>
      <c r="L36" s="46"/>
      <c r="M36" s="49">
        <f>G36*D36</f>
        <v>0</v>
      </c>
      <c r="N36" s="62">
        <f>S36</f>
        <v>1.2060677199999998</v>
      </c>
      <c r="O36" s="63">
        <v>21.3</v>
      </c>
      <c r="P36" s="52">
        <v>2.6</v>
      </c>
      <c r="Q36" s="53">
        <f>O36*3.14/1000*D36</f>
        <v>0.8025840000000002</v>
      </c>
      <c r="R36" s="54">
        <f>O36-2*P36</f>
        <v>16.1</v>
      </c>
      <c r="S36" s="55">
        <f>((O36/1000)^2-(R36/1000)^2)*3.14/4*7900</f>
        <v>1.2060677199999998</v>
      </c>
      <c r="W36" s="32"/>
      <c r="X36" s="33"/>
    </row>
    <row r="37" spans="1:24" s="16" customFormat="1" ht="12.75">
      <c r="A37" t="s">
        <v>67</v>
      </c>
      <c r="B37" t="s">
        <v>18</v>
      </c>
      <c r="C37"/>
      <c r="D37"/>
      <c r="E37"/>
      <c r="F37"/>
      <c r="G37" s="19"/>
      <c r="H37" s="20"/>
      <c r="I37" s="21"/>
      <c r="J37" s="22"/>
      <c r="K37" s="23"/>
      <c r="L37" s="24"/>
      <c r="N37" s="64"/>
      <c r="O37" s="64"/>
      <c r="Q37" s="65">
        <f>ROUNDUP(SUM(Q34:Q36),0)</f>
        <v>2</v>
      </c>
      <c r="R37" s="17" t="s">
        <v>23</v>
      </c>
      <c r="W37" s="32"/>
      <c r="X37" s="25"/>
    </row>
    <row r="38" spans="1:24" s="16" customFormat="1" ht="14.25">
      <c r="A38"/>
      <c r="B38" s="26" t="s">
        <v>10</v>
      </c>
      <c r="C38" s="27" t="s">
        <v>7</v>
      </c>
      <c r="D38" s="28"/>
      <c r="E38" s="29"/>
      <c r="F38" s="36">
        <f>SUM(F34:F37)*0.3</f>
        <v>0</v>
      </c>
      <c r="G38" s="66"/>
      <c r="H38" s="35"/>
      <c r="I38" s="67"/>
      <c r="J38" s="67"/>
      <c r="K38" s="23"/>
      <c r="L38" s="68"/>
      <c r="M38" s="17"/>
      <c r="N38" s="64"/>
      <c r="O38" s="64"/>
      <c r="P38" s="69"/>
      <c r="Q38" s="64"/>
      <c r="W38" s="70"/>
      <c r="X38" s="33"/>
    </row>
    <row r="39" spans="1:24" s="16" customFormat="1" ht="12.75">
      <c r="A39" t="s">
        <v>68</v>
      </c>
      <c r="B39" t="s">
        <v>100</v>
      </c>
      <c r="C39"/>
      <c r="D39"/>
      <c r="E39"/>
      <c r="F39"/>
      <c r="G39" s="19"/>
      <c r="H39" s="20"/>
      <c r="I39" s="21"/>
      <c r="J39" s="22"/>
      <c r="K39" s="23"/>
      <c r="L39" s="24"/>
      <c r="N39" s="17"/>
      <c r="O39" s="17"/>
      <c r="P39" s="19"/>
      <c r="Q39" s="17"/>
      <c r="W39" s="32"/>
      <c r="X39" s="25"/>
    </row>
    <row r="40" spans="1:24" s="16" customFormat="1" ht="14.25">
      <c r="A40"/>
      <c r="B40" s="26" t="s">
        <v>30</v>
      </c>
      <c r="C40" s="27" t="s">
        <v>6</v>
      </c>
      <c r="D40" s="31">
        <v>6</v>
      </c>
      <c r="E40" s="29">
        <f>K40</f>
        <v>0</v>
      </c>
      <c r="F40" s="36">
        <f>D40*E40</f>
        <v>0</v>
      </c>
      <c r="G40" s="19"/>
      <c r="H40" s="20"/>
      <c r="I40" s="21"/>
      <c r="J40" s="22"/>
      <c r="K40" s="23"/>
      <c r="L40" s="24"/>
      <c r="M40" s="71"/>
      <c r="N40" s="72"/>
      <c r="O40" s="73"/>
      <c r="P40" s="69"/>
      <c r="Q40" s="69"/>
      <c r="W40" s="32"/>
      <c r="X40" s="33"/>
    </row>
    <row r="41" spans="1:24" s="16" customFormat="1" ht="14.25">
      <c r="A41"/>
      <c r="B41" s="74" t="s">
        <v>31</v>
      </c>
      <c r="C41" s="75" t="s">
        <v>6</v>
      </c>
      <c r="D41" s="76">
        <v>2</v>
      </c>
      <c r="E41" s="77">
        <f>K41</f>
        <v>0</v>
      </c>
      <c r="F41" s="78">
        <f>D41*E41</f>
        <v>0</v>
      </c>
      <c r="G41" s="19"/>
      <c r="H41" s="20"/>
      <c r="I41" s="21"/>
      <c r="J41" s="22"/>
      <c r="K41" s="23"/>
      <c r="L41" s="24"/>
      <c r="M41" s="71"/>
      <c r="N41" s="72"/>
      <c r="O41" s="79"/>
      <c r="P41" s="69"/>
      <c r="Q41" s="80"/>
      <c r="W41" s="32"/>
      <c r="X41" s="33"/>
    </row>
    <row r="42" spans="1:24" s="16" customFormat="1" ht="38.25">
      <c r="A42" t="s">
        <v>69</v>
      </c>
      <c r="B42" t="s">
        <v>138</v>
      </c>
      <c r="C42"/>
      <c r="D42"/>
      <c r="E42"/>
      <c r="F42"/>
      <c r="G42" s="19"/>
      <c r="H42" s="20"/>
      <c r="I42" s="21"/>
      <c r="J42" s="22"/>
      <c r="K42" s="23"/>
      <c r="L42" s="24"/>
      <c r="N42" s="17"/>
      <c r="O42" s="17"/>
      <c r="P42" s="17"/>
      <c r="Q42" s="17"/>
      <c r="W42" s="32"/>
      <c r="X42" s="25"/>
    </row>
    <row r="43" spans="1:24" s="16" customFormat="1" ht="14.25">
      <c r="A43"/>
      <c r="B43" s="26" t="s">
        <v>30</v>
      </c>
      <c r="C43" s="27" t="s">
        <v>6</v>
      </c>
      <c r="D43" s="31">
        <v>7</v>
      </c>
      <c r="E43" s="29">
        <f>K43</f>
        <v>0</v>
      </c>
      <c r="F43" s="36">
        <f>D43*E43</f>
        <v>0</v>
      </c>
      <c r="G43" s="19"/>
      <c r="H43" s="20"/>
      <c r="I43" s="21"/>
      <c r="J43" s="22"/>
      <c r="K43" s="23"/>
      <c r="L43" s="24"/>
      <c r="M43" s="71"/>
      <c r="N43" s="72"/>
      <c r="O43" s="73"/>
      <c r="P43" s="69"/>
      <c r="Q43" s="69"/>
      <c r="W43" s="32"/>
      <c r="X43" s="33"/>
    </row>
    <row r="44" spans="1:24" s="16" customFormat="1" ht="14.25">
      <c r="A44"/>
      <c r="B44" s="74" t="s">
        <v>31</v>
      </c>
      <c r="C44" s="75" t="s">
        <v>6</v>
      </c>
      <c r="D44" s="76">
        <v>3</v>
      </c>
      <c r="E44" s="77">
        <f>K44</f>
        <v>0</v>
      </c>
      <c r="F44" s="78">
        <f>D44*E44</f>
        <v>0</v>
      </c>
      <c r="G44" s="19"/>
      <c r="H44" s="20"/>
      <c r="I44" s="21"/>
      <c r="J44" s="22"/>
      <c r="K44" s="23"/>
      <c r="L44" s="24"/>
      <c r="M44" s="71"/>
      <c r="N44" s="72"/>
      <c r="O44" s="79"/>
      <c r="P44" s="69"/>
      <c r="Q44" s="80"/>
      <c r="W44" s="32"/>
      <c r="X44" s="33"/>
    </row>
    <row r="45" spans="1:24" s="16" customFormat="1" ht="38.25">
      <c r="A45">
        <v>11</v>
      </c>
      <c r="B45" t="s">
        <v>70</v>
      </c>
      <c r="C45"/>
      <c r="D45"/>
      <c r="E45"/>
      <c r="F45"/>
      <c r="G45" s="19"/>
      <c r="H45" s="20"/>
      <c r="I45" s="21"/>
      <c r="J45" s="22"/>
      <c r="K45" s="23"/>
      <c r="L45" s="24"/>
      <c r="N45" s="17"/>
      <c r="O45" s="17"/>
      <c r="P45" s="17"/>
      <c r="Q45" s="17"/>
      <c r="W45" s="32"/>
      <c r="X45" s="25"/>
    </row>
    <row r="46" spans="1:24" s="16" customFormat="1" ht="14.25">
      <c r="A46"/>
      <c r="B46" s="74" t="s">
        <v>31</v>
      </c>
      <c r="C46" s="75" t="s">
        <v>6</v>
      </c>
      <c r="D46" s="76">
        <v>2</v>
      </c>
      <c r="E46" s="77">
        <f>K46</f>
        <v>0</v>
      </c>
      <c r="F46" s="78">
        <f>D46*E46</f>
        <v>0</v>
      </c>
      <c r="G46" s="19"/>
      <c r="H46" s="20"/>
      <c r="I46" s="21"/>
      <c r="J46" s="22"/>
      <c r="K46" s="23"/>
      <c r="L46" s="24"/>
      <c r="N46" s="17"/>
      <c r="O46" s="17"/>
      <c r="P46" s="17"/>
      <c r="Q46" s="17"/>
      <c r="W46" s="32"/>
      <c r="X46" s="33"/>
    </row>
    <row r="47" spans="1:24" s="16" customFormat="1" ht="38.25">
      <c r="A47">
        <v>12</v>
      </c>
      <c r="B47" t="s">
        <v>14</v>
      </c>
      <c r="C47"/>
      <c r="D47"/>
      <c r="E47"/>
      <c r="F47"/>
      <c r="G47" s="19"/>
      <c r="H47" s="20"/>
      <c r="I47" s="21"/>
      <c r="J47" s="22"/>
      <c r="K47" s="23"/>
      <c r="L47" s="24"/>
      <c r="N47" s="17"/>
      <c r="O47" s="17"/>
      <c r="P47" s="17"/>
      <c r="Q47" s="17"/>
      <c r="W47" s="32"/>
      <c r="X47" s="25"/>
    </row>
    <row r="48" spans="1:24" s="16" customFormat="1" ht="14.25">
      <c r="A48"/>
      <c r="B48" s="74" t="s">
        <v>33</v>
      </c>
      <c r="C48" s="75" t="s">
        <v>6</v>
      </c>
      <c r="D48" s="76">
        <v>2</v>
      </c>
      <c r="E48" s="77">
        <f>K48</f>
        <v>0</v>
      </c>
      <c r="F48" s="78">
        <f>D48*E48</f>
        <v>0</v>
      </c>
      <c r="G48" s="19"/>
      <c r="H48" s="20"/>
      <c r="I48" s="21"/>
      <c r="J48" s="22"/>
      <c r="K48" s="23"/>
      <c r="L48" s="24"/>
      <c r="N48" s="64"/>
      <c r="O48" s="64"/>
      <c r="P48" s="17"/>
      <c r="Q48" s="64"/>
      <c r="W48" s="32"/>
      <c r="X48" s="33"/>
    </row>
    <row r="49" spans="1:24" s="16" customFormat="1" ht="12.75">
      <c r="A49">
        <v>13</v>
      </c>
      <c r="B49" t="s">
        <v>112</v>
      </c>
      <c r="C49"/>
      <c r="D49"/>
      <c r="E49"/>
      <c r="F49"/>
      <c r="G49" s="19"/>
      <c r="H49" s="20"/>
      <c r="I49" s="21"/>
      <c r="J49" s="22"/>
      <c r="K49" s="23"/>
      <c r="L49" s="24"/>
      <c r="N49" s="64"/>
      <c r="O49" s="17"/>
      <c r="P49" s="17"/>
      <c r="Q49" s="17"/>
      <c r="W49" s="32"/>
      <c r="X49" s="25"/>
    </row>
    <row r="50" spans="1:24" s="16" customFormat="1" ht="14.25">
      <c r="A50"/>
      <c r="B50" s="74" t="s">
        <v>146</v>
      </c>
      <c r="C50" s="75" t="s">
        <v>6</v>
      </c>
      <c r="D50" s="76">
        <v>1</v>
      </c>
      <c r="E50" s="77">
        <f>K50</f>
        <v>0</v>
      </c>
      <c r="F50" s="78">
        <f>D50*E50</f>
        <v>0</v>
      </c>
      <c r="G50" s="19"/>
      <c r="H50" s="20"/>
      <c r="I50" s="21"/>
      <c r="J50" s="22"/>
      <c r="K50" s="23"/>
      <c r="L50" s="24"/>
      <c r="N50" s="17"/>
      <c r="O50" s="17"/>
      <c r="P50" s="17"/>
      <c r="Q50" s="17"/>
      <c r="W50" s="32"/>
      <c r="X50" s="33"/>
    </row>
    <row r="51" spans="1:24" s="16" customFormat="1" ht="12.75">
      <c r="A51">
        <v>14</v>
      </c>
      <c r="B51" t="s">
        <v>34</v>
      </c>
      <c r="C51"/>
      <c r="D51"/>
      <c r="E51"/>
      <c r="F51"/>
      <c r="G51" s="19"/>
      <c r="H51" s="20"/>
      <c r="I51" s="21"/>
      <c r="J51" s="22"/>
      <c r="K51" s="23"/>
      <c r="L51" s="24"/>
      <c r="N51" s="17"/>
      <c r="O51" s="17"/>
      <c r="P51" s="17"/>
      <c r="Q51" s="17"/>
      <c r="W51" s="32"/>
      <c r="X51" s="25"/>
    </row>
    <row r="52" spans="1:24" s="16" customFormat="1" ht="14.25">
      <c r="A52"/>
      <c r="B52" s="74" t="s">
        <v>44</v>
      </c>
      <c r="C52" s="75" t="s">
        <v>6</v>
      </c>
      <c r="D52" s="76">
        <v>4</v>
      </c>
      <c r="E52" s="77">
        <f>K52</f>
        <v>0</v>
      </c>
      <c r="F52" s="78">
        <f>D52*E52</f>
        <v>0</v>
      </c>
      <c r="G52" s="19"/>
      <c r="H52" s="20"/>
      <c r="I52" s="21"/>
      <c r="J52" s="22"/>
      <c r="K52" s="23"/>
      <c r="L52" s="24"/>
      <c r="N52" s="17"/>
      <c r="O52" s="17"/>
      <c r="P52" s="17"/>
      <c r="Q52" s="17"/>
      <c r="W52" s="32"/>
      <c r="X52" s="33"/>
    </row>
    <row r="53" spans="1:24" s="16" customFormat="1" ht="12.75">
      <c r="A53">
        <v>15</v>
      </c>
      <c r="B53" t="s">
        <v>35</v>
      </c>
      <c r="C53"/>
      <c r="D53"/>
      <c r="E53"/>
      <c r="F53"/>
      <c r="G53" s="19"/>
      <c r="H53" s="20"/>
      <c r="I53" s="21"/>
      <c r="J53" s="22"/>
      <c r="K53" s="23"/>
      <c r="L53" s="24"/>
      <c r="N53" s="17"/>
      <c r="O53" s="17"/>
      <c r="P53" s="17"/>
      <c r="Q53" s="17"/>
      <c r="W53" s="32"/>
      <c r="X53" s="25"/>
    </row>
    <row r="54" spans="1:24" s="16" customFormat="1" ht="14.25">
      <c r="A54"/>
      <c r="B54" s="26" t="s">
        <v>44</v>
      </c>
      <c r="C54" s="27" t="s">
        <v>6</v>
      </c>
      <c r="D54" s="31">
        <v>4</v>
      </c>
      <c r="E54" s="29">
        <f>K54</f>
        <v>0</v>
      </c>
      <c r="F54" s="36">
        <f>D54*E54</f>
        <v>0</v>
      </c>
      <c r="G54" s="19"/>
      <c r="H54" s="20"/>
      <c r="I54" s="21"/>
      <c r="J54" s="22"/>
      <c r="K54" s="23"/>
      <c r="L54" s="24"/>
      <c r="N54" s="17"/>
      <c r="O54" s="17"/>
      <c r="P54" s="17"/>
      <c r="Q54" s="17"/>
      <c r="W54" s="32"/>
      <c r="X54" s="33"/>
    </row>
    <row r="55" spans="1:24" s="16" customFormat="1" ht="25.5">
      <c r="A55">
        <v>16</v>
      </c>
      <c r="B55" t="s">
        <v>71</v>
      </c>
      <c r="C55"/>
      <c r="D55"/>
      <c r="E55"/>
      <c r="F55"/>
      <c r="G55" s="19"/>
      <c r="H55" s="20"/>
      <c r="I55" s="21"/>
      <c r="J55" s="22"/>
      <c r="K55" s="23"/>
      <c r="L55" s="24"/>
      <c r="M55" s="68"/>
      <c r="N55" s="17"/>
      <c r="O55" s="17"/>
      <c r="P55" s="17"/>
      <c r="W55" s="32"/>
      <c r="X55" s="25"/>
    </row>
    <row r="56" spans="1:24" s="16" customFormat="1" ht="14.25">
      <c r="A56"/>
      <c r="B56" s="74"/>
      <c r="C56" s="75" t="s">
        <v>11</v>
      </c>
      <c r="D56" s="76">
        <v>80</v>
      </c>
      <c r="E56" s="77">
        <f>K56</f>
        <v>0</v>
      </c>
      <c r="F56" s="78">
        <f>D56*E56</f>
        <v>0</v>
      </c>
      <c r="G56" s="19"/>
      <c r="H56" s="20"/>
      <c r="I56" s="21"/>
      <c r="J56" s="22"/>
      <c r="K56" s="23"/>
      <c r="L56" s="24"/>
      <c r="M56" s="68"/>
      <c r="N56" s="17"/>
      <c r="O56" s="17"/>
      <c r="P56" s="17"/>
      <c r="W56" s="32"/>
      <c r="X56" s="33"/>
    </row>
    <row r="57" spans="1:24" s="16" customFormat="1" ht="12.75">
      <c r="A57" t="s">
        <v>136</v>
      </c>
      <c r="B57" t="s">
        <v>36</v>
      </c>
      <c r="C57"/>
      <c r="D57"/>
      <c r="E57"/>
      <c r="F57"/>
      <c r="G57" s="19"/>
      <c r="H57" s="20"/>
      <c r="I57" s="21"/>
      <c r="J57" s="22"/>
      <c r="K57" s="23"/>
      <c r="L57" s="24"/>
      <c r="M57" s="68"/>
      <c r="N57" s="17"/>
      <c r="O57" s="17"/>
      <c r="P57" s="17"/>
      <c r="W57" s="32"/>
      <c r="X57" s="25"/>
    </row>
    <row r="58" spans="1:24" s="16" customFormat="1" ht="14.25">
      <c r="A58"/>
      <c r="B58" s="26" t="s">
        <v>38</v>
      </c>
      <c r="C58" s="27" t="s">
        <v>54</v>
      </c>
      <c r="D58" s="31">
        <v>1</v>
      </c>
      <c r="E58" s="29">
        <f>K58</f>
        <v>0</v>
      </c>
      <c r="F58" s="36">
        <f>D58*E58</f>
        <v>0</v>
      </c>
      <c r="G58" s="19"/>
      <c r="H58" s="20"/>
      <c r="I58" s="21"/>
      <c r="J58" s="22"/>
      <c r="K58" s="23"/>
      <c r="L58" s="24"/>
      <c r="M58" s="68"/>
      <c r="N58" s="17"/>
      <c r="O58" s="17"/>
      <c r="P58" s="17"/>
      <c r="W58" s="32"/>
      <c r="X58" s="33"/>
    </row>
    <row r="59" spans="1:24" s="16" customFormat="1" ht="14.25">
      <c r="A59"/>
      <c r="B59" s="26" t="s">
        <v>39</v>
      </c>
      <c r="C59" s="27" t="s">
        <v>54</v>
      </c>
      <c r="D59" s="31">
        <v>1</v>
      </c>
      <c r="E59" s="29">
        <f>K59</f>
        <v>0</v>
      </c>
      <c r="F59" s="36">
        <f>D59*E59</f>
        <v>0</v>
      </c>
      <c r="G59" s="19"/>
      <c r="H59" s="20"/>
      <c r="I59" s="21"/>
      <c r="J59" s="22"/>
      <c r="K59" s="23"/>
      <c r="L59" s="24"/>
      <c r="M59" s="68"/>
      <c r="N59" s="17"/>
      <c r="O59" s="17"/>
      <c r="P59" s="17"/>
      <c r="W59" s="32"/>
      <c r="X59" s="33"/>
    </row>
    <row r="60" spans="1:24" s="16" customFormat="1" ht="14.25">
      <c r="A60"/>
      <c r="B60" s="74" t="s">
        <v>37</v>
      </c>
      <c r="C60" s="75" t="s">
        <v>54</v>
      </c>
      <c r="D60" s="76">
        <v>3</v>
      </c>
      <c r="E60" s="77">
        <f>K60</f>
        <v>0</v>
      </c>
      <c r="F60" s="78">
        <f>D60*E60</f>
        <v>0</v>
      </c>
      <c r="G60" s="19"/>
      <c r="H60" s="20"/>
      <c r="I60" s="21"/>
      <c r="J60" s="22"/>
      <c r="K60" s="23"/>
      <c r="L60" s="24"/>
      <c r="M60" s="68"/>
      <c r="N60" s="17"/>
      <c r="O60" s="17"/>
      <c r="P60" s="17"/>
      <c r="W60" s="32"/>
      <c r="X60" s="33"/>
    </row>
    <row r="61" spans="1:24" s="85" customFormat="1" ht="25.5">
      <c r="A61">
        <v>18</v>
      </c>
      <c r="B61" t="s">
        <v>137</v>
      </c>
      <c r="C61"/>
      <c r="D61"/>
      <c r="E61"/>
      <c r="F61"/>
      <c r="G61" s="82"/>
      <c r="H61" s="35"/>
      <c r="I61" s="67"/>
      <c r="J61" s="83"/>
      <c r="K61" s="23"/>
      <c r="L61" s="68"/>
      <c r="M61" s="84"/>
      <c r="N61" s="84"/>
      <c r="O61" s="84"/>
      <c r="W61" s="32"/>
      <c r="X61" s="86"/>
    </row>
    <row r="62" spans="1:24" s="85" customFormat="1" ht="14.25">
      <c r="A62"/>
      <c r="B62" s="87"/>
      <c r="C62" s="88" t="s">
        <v>7</v>
      </c>
      <c r="D62" s="89"/>
      <c r="E62" s="90"/>
      <c r="F62" s="91">
        <f>K62</f>
        <v>0</v>
      </c>
      <c r="G62" s="92"/>
      <c r="H62" s="35"/>
      <c r="I62" s="67"/>
      <c r="J62" s="83"/>
      <c r="K62" s="23"/>
      <c r="L62" s="68"/>
      <c r="M62" s="84"/>
      <c r="N62" s="84"/>
      <c r="O62" s="84"/>
      <c r="W62" s="32"/>
      <c r="X62" s="33"/>
    </row>
    <row r="63" spans="1:24" s="85" customFormat="1" ht="25.5">
      <c r="A63">
        <v>19</v>
      </c>
      <c r="B63" t="s">
        <v>94</v>
      </c>
      <c r="C63"/>
      <c r="D63"/>
      <c r="E63"/>
      <c r="F63"/>
      <c r="H63" s="84"/>
      <c r="I63" s="84"/>
      <c r="J63" s="22"/>
      <c r="K63" s="84"/>
      <c r="L63" s="23"/>
      <c r="M63" s="84"/>
      <c r="N63" s="84"/>
      <c r="O63" s="84"/>
      <c r="P63" s="84"/>
      <c r="W63" s="32"/>
      <c r="X63" s="25"/>
    </row>
    <row r="64" spans="1:24" s="85" customFormat="1" ht="14.25">
      <c r="A64"/>
      <c r="B64" s="26" t="s">
        <v>93</v>
      </c>
      <c r="C64" s="27"/>
      <c r="D64" s="28"/>
      <c r="E64" s="29"/>
      <c r="F64" s="36"/>
      <c r="G64" s="66"/>
      <c r="H64" s="35"/>
      <c r="I64" s="67"/>
      <c r="J64" s="22"/>
      <c r="K64" s="23"/>
      <c r="L64" s="84"/>
      <c r="N64" s="84"/>
      <c r="O64" s="84"/>
      <c r="P64" s="84"/>
      <c r="W64" s="32"/>
      <c r="X64" s="33"/>
    </row>
    <row r="65" spans="1:24" s="85" customFormat="1" ht="14.25">
      <c r="A65"/>
      <c r="B65" s="26" t="s">
        <v>52</v>
      </c>
      <c r="C65" s="27" t="s">
        <v>7</v>
      </c>
      <c r="D65" s="28"/>
      <c r="E65" s="29"/>
      <c r="F65" s="36">
        <f>K65</f>
        <v>0</v>
      </c>
      <c r="G65" s="66"/>
      <c r="H65" s="35"/>
      <c r="I65" s="67"/>
      <c r="J65" s="22"/>
      <c r="K65" s="23"/>
      <c r="L65" s="84"/>
      <c r="N65" s="84"/>
      <c r="O65" s="84"/>
      <c r="P65" s="84"/>
      <c r="W65" s="32"/>
      <c r="X65" s="33"/>
    </row>
    <row r="66" spans="1:24" s="85" customFormat="1" ht="25.5">
      <c r="A66">
        <v>20</v>
      </c>
      <c r="B66" t="s">
        <v>95</v>
      </c>
      <c r="C66"/>
      <c r="D66"/>
      <c r="E66"/>
      <c r="F66"/>
      <c r="H66" s="84"/>
      <c r="I66" s="84"/>
      <c r="J66" s="22"/>
      <c r="K66" s="84"/>
      <c r="L66" s="23"/>
      <c r="M66" s="84"/>
      <c r="N66" s="84"/>
      <c r="O66" s="84"/>
      <c r="P66" s="84"/>
      <c r="W66" s="32"/>
      <c r="X66" s="25"/>
    </row>
    <row r="67" spans="1:24" s="85" customFormat="1" ht="14.25">
      <c r="A67"/>
      <c r="B67" s="26" t="s">
        <v>133</v>
      </c>
      <c r="C67" s="27"/>
      <c r="D67" s="28"/>
      <c r="E67" s="29"/>
      <c r="F67" s="36"/>
      <c r="G67" s="66"/>
      <c r="H67" s="35"/>
      <c r="I67" s="67"/>
      <c r="J67" s="22"/>
      <c r="K67" s="23"/>
      <c r="L67" s="84"/>
      <c r="N67" s="84"/>
      <c r="O67" s="84"/>
      <c r="P67" s="84"/>
      <c r="W67" s="32"/>
      <c r="X67" s="33"/>
    </row>
    <row r="68" spans="1:24" s="85" customFormat="1" ht="14.25">
      <c r="A68"/>
      <c r="B68" s="26" t="s">
        <v>101</v>
      </c>
      <c r="C68" s="27" t="s">
        <v>7</v>
      </c>
      <c r="D68" s="28"/>
      <c r="E68" s="29"/>
      <c r="F68" s="36">
        <f>K68</f>
        <v>0</v>
      </c>
      <c r="G68" s="66"/>
      <c r="H68" s="35"/>
      <c r="I68" s="67"/>
      <c r="J68" s="22"/>
      <c r="K68" s="23"/>
      <c r="L68" s="84"/>
      <c r="N68" s="84"/>
      <c r="O68" s="84"/>
      <c r="P68" s="84"/>
      <c r="W68" s="32"/>
      <c r="X68" s="33"/>
    </row>
    <row r="69" spans="1:24" s="16" customFormat="1" ht="12.75">
      <c r="A69">
        <v>21</v>
      </c>
      <c r="B69" t="s">
        <v>8</v>
      </c>
      <c r="C69"/>
      <c r="D69"/>
      <c r="E69"/>
      <c r="F69"/>
      <c r="H69" s="35"/>
      <c r="I69" s="67"/>
      <c r="J69" s="22"/>
      <c r="K69" s="23"/>
      <c r="L69" s="17"/>
      <c r="N69" s="17"/>
      <c r="O69" s="17"/>
      <c r="P69" s="17"/>
      <c r="W69" s="32"/>
      <c r="X69" s="25"/>
    </row>
    <row r="70" spans="1:24" s="16" customFormat="1" ht="14.25">
      <c r="A70"/>
      <c r="B70" s="74"/>
      <c r="C70" s="75" t="s">
        <v>7</v>
      </c>
      <c r="D70" s="93"/>
      <c r="E70" s="77"/>
      <c r="F70" s="78">
        <f>K70</f>
        <v>0</v>
      </c>
      <c r="H70" s="35"/>
      <c r="I70" s="67"/>
      <c r="J70" s="22"/>
      <c r="K70" s="23"/>
      <c r="L70" s="17"/>
      <c r="N70" s="17"/>
      <c r="O70" s="17"/>
      <c r="P70" s="17"/>
      <c r="W70" s="32"/>
      <c r="X70" s="33"/>
    </row>
    <row r="71" spans="1:24" ht="12.75">
      <c r="A71" s="94"/>
      <c r="B71" s="95"/>
      <c r="D71" s="97"/>
      <c r="E71" s="98" t="s">
        <v>19</v>
      </c>
      <c r="F71" s="99">
        <f>SUM(F10:F70)</f>
        <v>0</v>
      </c>
      <c r="G71" s="100"/>
      <c r="H71" s="38"/>
      <c r="I71" s="38"/>
      <c r="J71" s="41"/>
      <c r="K71" s="41"/>
      <c r="M71" s="17"/>
      <c r="N71" s="64"/>
      <c r="O71" s="64"/>
      <c r="P71" s="65"/>
      <c r="Q71" s="17"/>
      <c r="W71" s="32"/>
      <c r="X71" s="98"/>
    </row>
    <row r="72" spans="1:24" s="110" customFormat="1" ht="12.75">
      <c r="A72" s="103"/>
      <c r="B72" s="104"/>
      <c r="C72" s="105"/>
      <c r="D72" s="106"/>
      <c r="E72" s="107"/>
      <c r="F72" s="107"/>
      <c r="G72" s="105"/>
      <c r="H72" s="108"/>
      <c r="I72" s="19"/>
      <c r="J72" s="20"/>
      <c r="K72" s="21"/>
      <c r="L72" s="22"/>
      <c r="M72" s="109"/>
      <c r="N72" s="24"/>
      <c r="W72" s="32"/>
      <c r="X72" s="107"/>
    </row>
    <row r="73" ht="12.75"/>
    <row r="74" ht="12.75" customHeight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39" customHeight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 customHeight="1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 customHeight="1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5" customHeight="1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 customHeight="1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 hidden="1"/>
    <row r="331" ht="12.75" hidden="1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</sheetData>
  <sheetProtection/>
  <mergeCells count="26">
    <mergeCell ref="B1:F1"/>
    <mergeCell ref="A49:A50"/>
    <mergeCell ref="A33:A36"/>
    <mergeCell ref="B7:C7"/>
    <mergeCell ref="A10:A14"/>
    <mergeCell ref="A15:A18"/>
    <mergeCell ref="A19:A22"/>
    <mergeCell ref="A23:A27"/>
    <mergeCell ref="A45:A46"/>
    <mergeCell ref="A37:A38"/>
    <mergeCell ref="A42:A44"/>
    <mergeCell ref="A3:F3"/>
    <mergeCell ref="A5:F5"/>
    <mergeCell ref="A28:A30"/>
    <mergeCell ref="A31:A32"/>
    <mergeCell ref="A4:F4"/>
    <mergeCell ref="A39:A41"/>
    <mergeCell ref="A53:A54"/>
    <mergeCell ref="A69:A70"/>
    <mergeCell ref="A47:A48"/>
    <mergeCell ref="A57:A60"/>
    <mergeCell ref="A51:A52"/>
    <mergeCell ref="A66:A68"/>
    <mergeCell ref="A63:A65"/>
    <mergeCell ref="A61:A62"/>
    <mergeCell ref="A55:A56"/>
  </mergeCells>
  <conditionalFormatting sqref="L55:M62 N72 L10:L54">
    <cfRule type="cellIs" priority="20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firstPageNumber="40" useFirstPageNumber="1" horizontalDpi="600" verticalDpi="600" orientation="portrait" paperSize="9" r:id="rId1"/>
  <headerFooter alignWithMargins="0">
    <oddFooter>&amp;R&amp;"Cambria,Regular"Strana &amp;P</oddFoot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5.375" style="134" customWidth="1"/>
    <col min="2" max="2" width="52.875" style="124" customWidth="1"/>
    <col min="3" max="3" width="4.75390625" style="96" customWidth="1"/>
    <col min="4" max="4" width="4.625" style="96" customWidth="1"/>
    <col min="5" max="6" width="10.625" style="3" customWidth="1"/>
    <col min="7" max="7" width="8.25390625" style="135" bestFit="1" customWidth="1"/>
    <col min="8" max="8" width="8.125" style="101" bestFit="1" customWidth="1"/>
    <col min="9" max="9" width="2.375" style="101" bestFit="1" customWidth="1"/>
    <col min="10" max="10" width="7.25390625" style="101" customWidth="1"/>
    <col min="11" max="11" width="7.875" style="101" customWidth="1"/>
    <col min="12" max="12" width="5.25390625" style="101" customWidth="1"/>
    <col min="13" max="13" width="7.375" style="139" bestFit="1" customWidth="1"/>
    <col min="14" max="14" width="6.875" style="139" bestFit="1" customWidth="1"/>
    <col min="15" max="15" width="4.75390625" style="139" bestFit="1" customWidth="1"/>
    <col min="16" max="16" width="3.00390625" style="154" bestFit="1" customWidth="1"/>
    <col min="17" max="17" width="7.00390625" style="154" bestFit="1" customWidth="1"/>
    <col min="18" max="18" width="4.75390625" style="102" bestFit="1" customWidth="1"/>
    <col min="19" max="19" width="7.00390625" style="102" bestFit="1" customWidth="1"/>
    <col min="20" max="23" width="9.125" style="102" customWidth="1"/>
    <col min="24" max="24" width="12.625" style="3" customWidth="1"/>
    <col min="25" max="16384" width="9.125" style="102" customWidth="1"/>
  </cols>
  <sheetData>
    <row r="1" spans="1:24" ht="12.75" customHeight="1">
      <c r="A1" s="111" t="s">
        <v>60</v>
      </c>
      <c r="B1" t="s">
        <v>29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W1"/>
      <c r="X1"/>
    </row>
    <row r="2" spans="1:24" s="101" customFormat="1" ht="12.75" customHeight="1">
      <c r="A2"/>
      <c r="B2"/>
      <c r="C2"/>
      <c r="D2"/>
      <c r="E2" t="s">
        <v>287</v>
      </c>
      <c r="F2"/>
      <c r="G2" s="112"/>
      <c r="H2" s="113"/>
      <c r="I2" s="114"/>
      <c r="J2" s="114"/>
      <c r="K2" s="115"/>
      <c r="L2" s="113"/>
      <c r="M2" s="17"/>
      <c r="N2" s="17"/>
      <c r="O2" s="17"/>
      <c r="P2" s="17"/>
      <c r="Q2" s="17"/>
      <c r="W2" s="116"/>
      <c r="X2" s="117"/>
    </row>
    <row r="3" spans="1:24" s="16" customFormat="1" ht="12.75">
      <c r="A3" t="s">
        <v>2</v>
      </c>
      <c r="B3" t="s">
        <v>3</v>
      </c>
      <c r="C3" t="s">
        <v>13</v>
      </c>
      <c r="D3" t="s">
        <v>12</v>
      </c>
      <c r="E3" t="s">
        <v>5</v>
      </c>
      <c r="F3" t="s">
        <v>4</v>
      </c>
      <c r="G3" s="118"/>
      <c r="H3" s="20"/>
      <c r="I3" s="21"/>
      <c r="J3" s="22"/>
      <c r="K3" s="23"/>
      <c r="L3" s="24"/>
      <c r="M3" s="17"/>
      <c r="N3" s="17"/>
      <c r="O3" s="17"/>
      <c r="P3" s="17"/>
      <c r="Q3" s="17"/>
      <c r="W3" s="32"/>
      <c r="X3" s="18"/>
    </row>
    <row r="4" spans="1:24" s="16" customFormat="1" ht="25.5">
      <c r="A4">
        <v>1</v>
      </c>
      <c r="B4" t="s">
        <v>102</v>
      </c>
      <c r="C4"/>
      <c r="D4"/>
      <c r="E4"/>
      <c r="F4"/>
      <c r="G4" s="119"/>
      <c r="H4" s="38"/>
      <c r="I4" s="39"/>
      <c r="J4" s="40"/>
      <c r="K4" s="41"/>
      <c r="L4" s="42"/>
      <c r="N4" s="43" t="s">
        <v>15</v>
      </c>
      <c r="O4" s="44" t="s">
        <v>16</v>
      </c>
      <c r="Q4" s="44" t="s">
        <v>22</v>
      </c>
      <c r="W4" s="32"/>
      <c r="X4" s="3"/>
    </row>
    <row r="5" spans="1:24" s="16" customFormat="1" ht="14.25">
      <c r="A5"/>
      <c r="B5" s="26" t="s">
        <v>99</v>
      </c>
      <c r="C5" s="27" t="s">
        <v>1</v>
      </c>
      <c r="D5" s="31">
        <v>20</v>
      </c>
      <c r="E5" s="29">
        <f>K5</f>
        <v>0</v>
      </c>
      <c r="F5" s="30">
        <f>D5*E5</f>
        <v>0</v>
      </c>
      <c r="G5"/>
      <c r="H5"/>
      <c r="I5"/>
      <c r="J5"/>
      <c r="K5"/>
      <c r="L5"/>
      <c r="M5">
        <f>G5*D5</f>
        <v>0</v>
      </c>
      <c r="N5" s="50">
        <f>S5</f>
        <v>3.9937660000000004</v>
      </c>
      <c r="O5" s="51">
        <v>60.3</v>
      </c>
      <c r="P5" s="52">
        <v>2.8</v>
      </c>
      <c r="Q5" s="53">
        <f>O5*3.14/1000*D5</f>
        <v>3.7868399999999998</v>
      </c>
      <c r="R5" s="54">
        <f>O5-2*P5</f>
        <v>54.699999999999996</v>
      </c>
      <c r="S5" s="55">
        <f>((O5/1000)^2-(R5/1000)^2)*3.14/4*7900</f>
        <v>3.9937660000000004</v>
      </c>
      <c r="W5" s="32"/>
      <c r="X5" s="33"/>
    </row>
    <row r="6" spans="1:24" s="61" customFormat="1" ht="14.25">
      <c r="A6"/>
      <c r="B6" s="26" t="s">
        <v>82</v>
      </c>
      <c r="C6" s="56" t="s">
        <v>1</v>
      </c>
      <c r="D6" s="27">
        <v>20</v>
      </c>
      <c r="E6" s="29">
        <f>K6</f>
        <v>0</v>
      </c>
      <c r="F6" s="36">
        <f>D6*E6</f>
        <v>0</v>
      </c>
      <c r="G6"/>
      <c r="H6"/>
      <c r="I6"/>
      <c r="J6"/>
      <c r="K6"/>
      <c r="L6"/>
      <c r="M6">
        <f>G6*D6</f>
        <v>0</v>
      </c>
      <c r="N6" s="50">
        <f>S6</f>
        <v>2.566924880000002</v>
      </c>
      <c r="O6" s="59">
        <v>42.4</v>
      </c>
      <c r="P6" s="59">
        <v>2.6</v>
      </c>
      <c r="Q6" s="53">
        <f>O6*3.14/1000*D6</f>
        <v>2.66272</v>
      </c>
      <c r="R6" s="54">
        <f>O6-2*P6</f>
        <v>37.199999999999996</v>
      </c>
      <c r="S6" s="55">
        <f>((O6/1000)^2-(R6/1000)^2)*3.14/4*7900</f>
        <v>2.566924880000002</v>
      </c>
      <c r="T6" s="60"/>
      <c r="W6" s="32"/>
      <c r="X6" s="33"/>
    </row>
    <row r="7" spans="1:24" s="61" customFormat="1" ht="14.25">
      <c r="A7"/>
      <c r="B7" s="26" t="s">
        <v>135</v>
      </c>
      <c r="C7" s="56" t="s">
        <v>1</v>
      </c>
      <c r="D7" s="27">
        <v>20</v>
      </c>
      <c r="E7" s="29">
        <f>K7</f>
        <v>0</v>
      </c>
      <c r="F7" s="36">
        <f>D7*E7</f>
        <v>0</v>
      </c>
      <c r="G7"/>
      <c r="H7"/>
      <c r="I7"/>
      <c r="J7"/>
      <c r="K7"/>
      <c r="L7"/>
      <c r="M7">
        <f>G7*D7</f>
        <v>0</v>
      </c>
      <c r="N7" s="50">
        <f>S7</f>
        <v>2.0058131599999984</v>
      </c>
      <c r="O7" s="59">
        <v>33.7</v>
      </c>
      <c r="P7" s="59">
        <v>2.6</v>
      </c>
      <c r="Q7" s="53">
        <f>O7*3.14/1000*D7</f>
        <v>2.1163600000000002</v>
      </c>
      <c r="R7" s="54">
        <f>O7-2*P7</f>
        <v>28.500000000000004</v>
      </c>
      <c r="S7" s="55">
        <f>((O7/1000)^2-(R7/1000)^2)*3.14/4*7900</f>
        <v>2.0058131599999984</v>
      </c>
      <c r="T7" s="60"/>
      <c r="W7" s="32"/>
      <c r="X7" s="33"/>
    </row>
    <row r="8" spans="1:24" s="16" customFormat="1" ht="12.75">
      <c r="A8">
        <v>2</v>
      </c>
      <c r="B8" t="s">
        <v>18</v>
      </c>
      <c r="C8"/>
      <c r="D8"/>
      <c r="E8"/>
      <c r="F8"/>
      <c r="G8" s="118"/>
      <c r="H8" s="20"/>
      <c r="I8" s="21"/>
      <c r="J8" s="22"/>
      <c r="K8" s="23"/>
      <c r="L8" s="24"/>
      <c r="N8" s="64"/>
      <c r="O8" s="64"/>
      <c r="P8" s="65"/>
      <c r="Q8" s="65">
        <f>ROUNDUP(SUM(Q5:Q7),0)</f>
        <v>9</v>
      </c>
      <c r="R8" s="17" t="s">
        <v>23</v>
      </c>
      <c r="W8" s="32"/>
      <c r="X8" s="3"/>
    </row>
    <row r="9" spans="1:24" s="16" customFormat="1" ht="14.25">
      <c r="A9"/>
      <c r="B9" s="87" t="s">
        <v>10</v>
      </c>
      <c r="C9" s="88" t="s">
        <v>7</v>
      </c>
      <c r="D9" s="89"/>
      <c r="E9" s="90"/>
      <c r="F9" s="91">
        <f>SUM(F5:F7)*0.3</f>
        <v>0</v>
      </c>
      <c r="G9" s="92"/>
      <c r="H9" s="35"/>
      <c r="I9" s="67"/>
      <c r="J9" s="67"/>
      <c r="K9" s="23"/>
      <c r="L9" s="68"/>
      <c r="M9" s="17"/>
      <c r="N9" s="64"/>
      <c r="O9" s="64"/>
      <c r="P9" s="69"/>
      <c r="Q9" s="64"/>
      <c r="W9" s="32"/>
      <c r="X9" s="33"/>
    </row>
    <row r="10" spans="1:24" s="16" customFormat="1" ht="25.5">
      <c r="A10">
        <v>3</v>
      </c>
      <c r="B10" t="s">
        <v>103</v>
      </c>
      <c r="C10"/>
      <c r="D10"/>
      <c r="E10"/>
      <c r="F10"/>
      <c r="G10" s="118"/>
      <c r="H10" s="20"/>
      <c r="I10" s="21"/>
      <c r="J10" s="22"/>
      <c r="K10" s="23"/>
      <c r="L10" s="24"/>
      <c r="N10" s="64"/>
      <c r="O10" s="17"/>
      <c r="P10" s="17"/>
      <c r="Q10" s="17"/>
      <c r="W10" s="32"/>
      <c r="X10" s="3"/>
    </row>
    <row r="11" spans="1:24" s="16" customFormat="1" ht="14.25">
      <c r="A11"/>
      <c r="B11" s="26" t="s">
        <v>99</v>
      </c>
      <c r="C11" s="27" t="s">
        <v>6</v>
      </c>
      <c r="D11" s="31">
        <v>3</v>
      </c>
      <c r="E11" s="29">
        <f>K11</f>
        <v>0</v>
      </c>
      <c r="F11" s="30">
        <f>D11*E11</f>
        <v>0</v>
      </c>
      <c r="G11" s="19"/>
      <c r="H11" s="20"/>
      <c r="I11" s="21"/>
      <c r="J11" s="22"/>
      <c r="K11" s="23"/>
      <c r="L11" s="24"/>
      <c r="M11" s="71"/>
      <c r="N11" s="72"/>
      <c r="O11" s="73"/>
      <c r="P11" s="69"/>
      <c r="Q11" s="69"/>
      <c r="W11" s="32"/>
      <c r="X11" s="33"/>
    </row>
    <row r="12" spans="1:24" s="16" customFormat="1" ht="14.25">
      <c r="A12"/>
      <c r="B12" s="26" t="s">
        <v>82</v>
      </c>
      <c r="C12" s="27" t="s">
        <v>6</v>
      </c>
      <c r="D12" s="31">
        <v>4</v>
      </c>
      <c r="E12" s="29">
        <f>K12</f>
        <v>0</v>
      </c>
      <c r="F12" s="30">
        <f>D12*E12</f>
        <v>0</v>
      </c>
      <c r="G12" s="19"/>
      <c r="H12" s="20"/>
      <c r="I12" s="21"/>
      <c r="J12" s="22"/>
      <c r="K12" s="23"/>
      <c r="L12" s="24"/>
      <c r="M12" s="71"/>
      <c r="N12" s="72"/>
      <c r="O12" s="79"/>
      <c r="P12" s="69"/>
      <c r="Q12" s="80"/>
      <c r="W12" s="32"/>
      <c r="X12" s="33"/>
    </row>
    <row r="13" spans="1:24" s="16" customFormat="1" ht="14.25">
      <c r="A13"/>
      <c r="B13" s="87" t="s">
        <v>135</v>
      </c>
      <c r="C13" s="88" t="s">
        <v>6</v>
      </c>
      <c r="D13" s="120">
        <v>1</v>
      </c>
      <c r="E13" s="90">
        <f>K13</f>
        <v>0</v>
      </c>
      <c r="F13" s="91">
        <f>D13*E13</f>
        <v>0</v>
      </c>
      <c r="G13" s="118"/>
      <c r="H13" s="20"/>
      <c r="I13" s="21"/>
      <c r="J13" s="22"/>
      <c r="K13" s="23"/>
      <c r="L13" s="24"/>
      <c r="M13" s="121"/>
      <c r="N13" s="72"/>
      <c r="O13" s="79"/>
      <c r="P13" s="69"/>
      <c r="Q13" s="80"/>
      <c r="W13" s="32"/>
      <c r="X13" s="33"/>
    </row>
    <row r="14" spans="1:24" s="16" customFormat="1" ht="14.25">
      <c r="A14">
        <v>4</v>
      </c>
      <c r="B14" t="s">
        <v>164</v>
      </c>
      <c r="C14"/>
      <c r="D14"/>
      <c r="E14"/>
      <c r="F14"/>
      <c r="G14" s="118"/>
      <c r="H14" s="20"/>
      <c r="I14" s="21"/>
      <c r="J14" s="22"/>
      <c r="K14" s="23"/>
      <c r="L14" s="24"/>
      <c r="M14" s="121"/>
      <c r="N14" s="72"/>
      <c r="O14" s="79"/>
      <c r="P14" s="69"/>
      <c r="Q14" s="80"/>
      <c r="W14" s="32"/>
      <c r="X14" s="33"/>
    </row>
    <row r="15" spans="1:24" s="16" customFormat="1" ht="14.25">
      <c r="A15"/>
      <c r="B15" s="81" t="s">
        <v>165</v>
      </c>
      <c r="C15" s="88" t="s">
        <v>6</v>
      </c>
      <c r="D15" s="120">
        <v>1</v>
      </c>
      <c r="E15" s="90">
        <f>K15</f>
        <v>0</v>
      </c>
      <c r="F15" s="91">
        <f>D15*E15</f>
        <v>0</v>
      </c>
      <c r="G15" s="118"/>
      <c r="H15" s="20"/>
      <c r="I15" s="21"/>
      <c r="J15" s="22"/>
      <c r="K15" s="23"/>
      <c r="L15" s="24"/>
      <c r="M15" s="121"/>
      <c r="N15" s="72"/>
      <c r="O15" s="79"/>
      <c r="P15" s="69"/>
      <c r="Q15" s="80"/>
      <c r="W15" s="32"/>
      <c r="X15" s="33"/>
    </row>
    <row r="16" spans="1:24" s="16" customFormat="1" ht="12.75">
      <c r="A16">
        <v>5</v>
      </c>
      <c r="B16" t="s">
        <v>100</v>
      </c>
      <c r="C16"/>
      <c r="D16"/>
      <c r="E16"/>
      <c r="F16"/>
      <c r="G16" s="118"/>
      <c r="H16" s="20"/>
      <c r="I16" s="21"/>
      <c r="J16" s="22"/>
      <c r="K16" s="23"/>
      <c r="L16" s="24"/>
      <c r="N16" s="17"/>
      <c r="O16" s="17"/>
      <c r="P16" s="118"/>
      <c r="Q16" s="17"/>
      <c r="W16" s="32"/>
      <c r="X16" s="3"/>
    </row>
    <row r="17" spans="1:24" s="16" customFormat="1" ht="14.25">
      <c r="A17"/>
      <c r="B17" s="81" t="s">
        <v>20</v>
      </c>
      <c r="C17" s="96" t="s">
        <v>6</v>
      </c>
      <c r="D17" s="97">
        <v>1</v>
      </c>
      <c r="E17" s="3">
        <f>K17</f>
        <v>0</v>
      </c>
      <c r="F17" s="122">
        <f>D17*E17</f>
        <v>0</v>
      </c>
      <c r="G17" s="118"/>
      <c r="H17" s="20"/>
      <c r="I17" s="21"/>
      <c r="J17" s="22"/>
      <c r="K17" s="23"/>
      <c r="L17" s="24"/>
      <c r="M17" s="121"/>
      <c r="N17" s="72"/>
      <c r="O17" s="79"/>
      <c r="P17" s="69"/>
      <c r="Q17" s="80"/>
      <c r="W17" s="32"/>
      <c r="X17" s="33"/>
    </row>
    <row r="18" spans="1:24" s="16" customFormat="1" ht="39" customHeight="1">
      <c r="A18">
        <v>6</v>
      </c>
      <c r="B18" t="s">
        <v>113</v>
      </c>
      <c r="C18"/>
      <c r="D18"/>
      <c r="E18"/>
      <c r="F18"/>
      <c r="G18" s="118"/>
      <c r="H18" s="20"/>
      <c r="I18" s="21"/>
      <c r="J18" s="22"/>
      <c r="K18" s="23"/>
      <c r="L18" s="24"/>
      <c r="N18" s="17"/>
      <c r="O18" s="17"/>
      <c r="P18" s="17"/>
      <c r="Q18" s="17"/>
      <c r="W18" s="32"/>
      <c r="X18" s="3"/>
    </row>
    <row r="19" spans="1:24" s="16" customFormat="1" ht="14.25">
      <c r="A19"/>
      <c r="B19" s="87" t="s">
        <v>20</v>
      </c>
      <c r="C19" s="88" t="s">
        <v>6</v>
      </c>
      <c r="D19" s="120">
        <v>1</v>
      </c>
      <c r="E19" s="90">
        <f>K19</f>
        <v>0</v>
      </c>
      <c r="F19" s="91">
        <f>D19*E19</f>
        <v>0</v>
      </c>
      <c r="G19" s="118"/>
      <c r="H19" s="20"/>
      <c r="I19" s="21"/>
      <c r="J19" s="22"/>
      <c r="K19" s="23"/>
      <c r="L19" s="24"/>
      <c r="M19" s="121"/>
      <c r="N19" s="72"/>
      <c r="O19" s="79"/>
      <c r="P19" s="69"/>
      <c r="Q19" s="80"/>
      <c r="W19" s="32"/>
      <c r="X19" s="33"/>
    </row>
    <row r="20" spans="1:24" s="16" customFormat="1" ht="12.75">
      <c r="A20">
        <v>7</v>
      </c>
      <c r="B20" t="s">
        <v>9</v>
      </c>
      <c r="C20"/>
      <c r="D20"/>
      <c r="E20"/>
      <c r="F20"/>
      <c r="G20" s="118"/>
      <c r="H20" s="20"/>
      <c r="I20" s="21"/>
      <c r="J20" s="22"/>
      <c r="K20" s="23"/>
      <c r="L20" s="24"/>
      <c r="N20" s="17"/>
      <c r="O20" s="17"/>
      <c r="P20" s="17"/>
      <c r="Q20" s="17"/>
      <c r="W20" s="32"/>
      <c r="X20" s="3"/>
    </row>
    <row r="21" spans="1:24" s="16" customFormat="1" ht="14.25">
      <c r="A21"/>
      <c r="B21" s="81" t="s">
        <v>40</v>
      </c>
      <c r="C21" s="96" t="s">
        <v>6</v>
      </c>
      <c r="D21" s="97">
        <v>2</v>
      </c>
      <c r="E21" s="3">
        <f>K21</f>
        <v>0</v>
      </c>
      <c r="F21" s="122">
        <f>D21*E21</f>
        <v>0</v>
      </c>
      <c r="G21" s="118"/>
      <c r="H21" s="20"/>
      <c r="I21" s="21"/>
      <c r="J21" s="22"/>
      <c r="K21" s="23"/>
      <c r="L21" s="24"/>
      <c r="N21" s="17"/>
      <c r="O21" s="17"/>
      <c r="P21" s="17"/>
      <c r="Q21" s="17"/>
      <c r="W21" s="32"/>
      <c r="X21" s="33"/>
    </row>
    <row r="22" spans="1:24" s="16" customFormat="1" ht="14.25">
      <c r="A22"/>
      <c r="B22" s="87" t="s">
        <v>41</v>
      </c>
      <c r="C22" s="88" t="s">
        <v>6</v>
      </c>
      <c r="D22" s="120">
        <v>4</v>
      </c>
      <c r="E22" s="90">
        <f>K22</f>
        <v>0</v>
      </c>
      <c r="F22" s="91">
        <f>D22*E22</f>
        <v>0</v>
      </c>
      <c r="G22" s="118"/>
      <c r="H22" s="20"/>
      <c r="I22" s="21"/>
      <c r="J22" s="22"/>
      <c r="K22" s="23"/>
      <c r="L22" s="24"/>
      <c r="N22" s="17"/>
      <c r="O22" s="17"/>
      <c r="P22" s="17"/>
      <c r="Q22" s="17"/>
      <c r="W22" s="32"/>
      <c r="X22" s="33"/>
    </row>
    <row r="23" spans="1:24" s="16" customFormat="1" ht="12.75">
      <c r="A23">
        <v>8</v>
      </c>
      <c r="B23" t="s">
        <v>34</v>
      </c>
      <c r="C23"/>
      <c r="D23"/>
      <c r="E23"/>
      <c r="F23"/>
      <c r="G23" s="118"/>
      <c r="H23" s="20"/>
      <c r="I23" s="21"/>
      <c r="J23" s="22"/>
      <c r="K23" s="23"/>
      <c r="L23" s="24"/>
      <c r="N23" s="17"/>
      <c r="O23" s="17"/>
      <c r="P23" s="17"/>
      <c r="Q23" s="17"/>
      <c r="W23" s="32"/>
      <c r="X23" s="3"/>
    </row>
    <row r="24" spans="1:24" s="16" customFormat="1" ht="14.25">
      <c r="A24"/>
      <c r="B24" s="124" t="s">
        <v>43</v>
      </c>
      <c r="C24" s="96" t="s">
        <v>6</v>
      </c>
      <c r="D24" s="97">
        <v>2</v>
      </c>
      <c r="E24" s="3">
        <f>K24</f>
        <v>0</v>
      </c>
      <c r="F24" s="122">
        <f>D24*E24</f>
        <v>0</v>
      </c>
      <c r="G24" s="118"/>
      <c r="H24" s="20"/>
      <c r="I24" s="21"/>
      <c r="J24" s="22"/>
      <c r="K24" s="23"/>
      <c r="L24" s="24"/>
      <c r="N24" s="17"/>
      <c r="O24" s="17"/>
      <c r="P24" s="17"/>
      <c r="Q24" s="17"/>
      <c r="W24" s="32"/>
      <c r="X24" s="33"/>
    </row>
    <row r="25" spans="1:24" s="16" customFormat="1" ht="14.25">
      <c r="A25"/>
      <c r="B25" s="125" t="s">
        <v>42</v>
      </c>
      <c r="C25" s="88" t="s">
        <v>6</v>
      </c>
      <c r="D25" s="120">
        <v>4</v>
      </c>
      <c r="E25" s="90">
        <f>K25</f>
        <v>0</v>
      </c>
      <c r="F25" s="91">
        <f>D25*E25</f>
        <v>0</v>
      </c>
      <c r="G25" s="118"/>
      <c r="H25" s="20"/>
      <c r="I25" s="21"/>
      <c r="J25" s="22"/>
      <c r="K25" s="23"/>
      <c r="L25" s="24"/>
      <c r="N25" s="17"/>
      <c r="O25" s="17"/>
      <c r="P25" s="17"/>
      <c r="Q25" s="17"/>
      <c r="W25" s="32"/>
      <c r="X25" s="33"/>
    </row>
    <row r="26" spans="1:24" s="16" customFormat="1" ht="25.5">
      <c r="A26">
        <v>9</v>
      </c>
      <c r="B26" t="s">
        <v>139</v>
      </c>
      <c r="C26"/>
      <c r="D26"/>
      <c r="E26"/>
      <c r="F26"/>
      <c r="G26" s="118"/>
      <c r="H26" s="20"/>
      <c r="I26" s="21"/>
      <c r="J26" s="22"/>
      <c r="K26" s="23"/>
      <c r="L26" s="24"/>
      <c r="M26" s="68"/>
      <c r="N26" s="17"/>
      <c r="O26" s="17"/>
      <c r="P26" s="17"/>
      <c r="W26" s="32"/>
      <c r="X26" s="3"/>
    </row>
    <row r="27" spans="1:24" s="16" customFormat="1" ht="14.25">
      <c r="A27"/>
      <c r="B27" s="87"/>
      <c r="C27" s="88" t="s">
        <v>11</v>
      </c>
      <c r="D27" s="120">
        <v>80</v>
      </c>
      <c r="E27" s="90">
        <f>K27</f>
        <v>0</v>
      </c>
      <c r="F27" s="91">
        <f>D27*E27</f>
        <v>0</v>
      </c>
      <c r="G27" s="118"/>
      <c r="H27" s="20"/>
      <c r="I27" s="21"/>
      <c r="J27" s="22"/>
      <c r="K27" s="23"/>
      <c r="L27" s="24"/>
      <c r="M27" s="68"/>
      <c r="N27" s="17"/>
      <c r="O27" s="17"/>
      <c r="P27" s="17"/>
      <c r="W27" s="32"/>
      <c r="X27" s="33"/>
    </row>
    <row r="28" spans="1:24" s="16" customFormat="1" ht="12.75">
      <c r="A28">
        <v>10</v>
      </c>
      <c r="B28" t="s">
        <v>36</v>
      </c>
      <c r="C28"/>
      <c r="D28"/>
      <c r="E28"/>
      <c r="F28"/>
      <c r="G28" s="118"/>
      <c r="H28" s="20"/>
      <c r="I28" s="21"/>
      <c r="J28" s="22"/>
      <c r="K28" s="23"/>
      <c r="L28" s="24"/>
      <c r="M28" s="68"/>
      <c r="N28" s="17"/>
      <c r="O28" s="17"/>
      <c r="P28" s="17"/>
      <c r="W28" s="32"/>
      <c r="X28" s="3"/>
    </row>
    <row r="29" spans="1:24" s="16" customFormat="1" ht="14.25">
      <c r="A29"/>
      <c r="B29" s="81" t="s">
        <v>38</v>
      </c>
      <c r="C29" s="96" t="s">
        <v>54</v>
      </c>
      <c r="D29" s="126">
        <v>7</v>
      </c>
      <c r="E29" s="3">
        <f>K29</f>
        <v>0</v>
      </c>
      <c r="F29" s="122">
        <f>D29*E29</f>
        <v>0</v>
      </c>
      <c r="G29" s="118"/>
      <c r="H29" s="20"/>
      <c r="I29" s="21"/>
      <c r="J29" s="22"/>
      <c r="K29" s="23"/>
      <c r="L29" s="24"/>
      <c r="M29" s="68"/>
      <c r="N29" s="17"/>
      <c r="O29" s="17"/>
      <c r="P29" s="17"/>
      <c r="W29" s="32"/>
      <c r="X29" s="33"/>
    </row>
    <row r="30" spans="1:24" s="16" customFormat="1" ht="14.25">
      <c r="A30"/>
      <c r="B30" s="81" t="s">
        <v>39</v>
      </c>
      <c r="C30" s="96" t="s">
        <v>54</v>
      </c>
      <c r="D30" s="126">
        <v>6</v>
      </c>
      <c r="E30" s="3">
        <f>K30</f>
        <v>0</v>
      </c>
      <c r="F30" s="122">
        <f>D30*E30</f>
        <v>0</v>
      </c>
      <c r="G30" s="118"/>
      <c r="H30" s="20"/>
      <c r="I30" s="21"/>
      <c r="J30" s="22"/>
      <c r="K30" s="23"/>
      <c r="L30" s="24"/>
      <c r="M30" s="68"/>
      <c r="N30" s="17"/>
      <c r="O30" s="17"/>
      <c r="P30" s="17"/>
      <c r="W30" s="32"/>
      <c r="X30" s="33"/>
    </row>
    <row r="31" spans="1:24" s="16" customFormat="1" ht="14.25">
      <c r="A31"/>
      <c r="B31" s="87" t="s">
        <v>37</v>
      </c>
      <c r="C31" s="88" t="s">
        <v>54</v>
      </c>
      <c r="D31" s="127">
        <v>5</v>
      </c>
      <c r="E31" s="90">
        <f>K31</f>
        <v>0</v>
      </c>
      <c r="F31" s="91">
        <f>D31*E31</f>
        <v>0</v>
      </c>
      <c r="G31" s="118"/>
      <c r="H31" s="20"/>
      <c r="I31" s="21"/>
      <c r="J31" s="22"/>
      <c r="K31" s="23"/>
      <c r="L31" s="24"/>
      <c r="M31" s="68"/>
      <c r="N31" s="17"/>
      <c r="O31" s="17"/>
      <c r="P31" s="17"/>
      <c r="W31" s="32"/>
      <c r="X31" s="33"/>
    </row>
    <row r="32" spans="1:24" s="85" customFormat="1" ht="25.5">
      <c r="A32">
        <v>11</v>
      </c>
      <c r="B32" t="s">
        <v>140</v>
      </c>
      <c r="C32"/>
      <c r="D32"/>
      <c r="E32"/>
      <c r="F32"/>
      <c r="G32" s="82"/>
      <c r="H32" s="35"/>
      <c r="I32" s="67"/>
      <c r="J32" s="83"/>
      <c r="K32" s="23"/>
      <c r="L32" s="68"/>
      <c r="M32" s="84"/>
      <c r="N32" s="84"/>
      <c r="O32" s="84"/>
      <c r="W32" s="32"/>
      <c r="X32" s="86"/>
    </row>
    <row r="33" spans="1:24" s="85" customFormat="1" ht="14.25">
      <c r="A33"/>
      <c r="B33" s="87"/>
      <c r="C33" s="88" t="s">
        <v>7</v>
      </c>
      <c r="D33" s="89"/>
      <c r="E33" s="90"/>
      <c r="F33" s="91">
        <f>K33</f>
        <v>0</v>
      </c>
      <c r="G33" s="92"/>
      <c r="H33" s="35"/>
      <c r="I33" s="67"/>
      <c r="J33" s="83"/>
      <c r="K33" s="23"/>
      <c r="L33" s="68"/>
      <c r="M33" s="84"/>
      <c r="N33" s="84"/>
      <c r="O33" s="84"/>
      <c r="W33" s="32"/>
      <c r="X33" s="33"/>
    </row>
    <row r="34" spans="1:24" s="85" customFormat="1" ht="25.5">
      <c r="A34">
        <v>12</v>
      </c>
      <c r="B34" t="s">
        <v>94</v>
      </c>
      <c r="C34"/>
      <c r="D34"/>
      <c r="E34"/>
      <c r="F34"/>
      <c r="H34" s="84"/>
      <c r="I34" s="84"/>
      <c r="J34" s="22"/>
      <c r="K34" s="84"/>
      <c r="L34" s="23"/>
      <c r="M34" s="84"/>
      <c r="N34" s="84"/>
      <c r="O34" s="84"/>
      <c r="P34" s="84"/>
      <c r="W34" s="32"/>
      <c r="X34" s="128"/>
    </row>
    <row r="35" spans="1:24" s="85" customFormat="1" ht="12.75">
      <c r="A35"/>
      <c r="B35" s="81" t="s">
        <v>93</v>
      </c>
      <c r="C35" s="81"/>
      <c r="D35" s="129"/>
      <c r="E35" s="128"/>
      <c r="F35" s="130"/>
      <c r="H35" s="84"/>
      <c r="I35" s="84"/>
      <c r="J35" s="22"/>
      <c r="K35" s="84"/>
      <c r="L35" s="23"/>
      <c r="M35" s="84"/>
      <c r="N35" s="84"/>
      <c r="O35" s="84"/>
      <c r="P35" s="84"/>
      <c r="W35" s="32"/>
      <c r="X35" s="128"/>
    </row>
    <row r="36" spans="1:24" s="85" customFormat="1" ht="14.25">
      <c r="A36"/>
      <c r="B36" s="87" t="s">
        <v>52</v>
      </c>
      <c r="C36" s="88" t="s">
        <v>7</v>
      </c>
      <c r="D36" s="131"/>
      <c r="E36" s="132"/>
      <c r="F36" s="133">
        <f>K36</f>
        <v>0</v>
      </c>
      <c r="G36" s="92"/>
      <c r="H36" s="35"/>
      <c r="I36" s="67"/>
      <c r="J36" s="22"/>
      <c r="K36" s="23"/>
      <c r="L36" s="84"/>
      <c r="N36" s="84"/>
      <c r="O36" s="84"/>
      <c r="P36" s="84"/>
      <c r="W36" s="32"/>
      <c r="X36" s="33"/>
    </row>
    <row r="37" spans="1:24" s="85" customFormat="1" ht="25.5">
      <c r="A37">
        <v>13</v>
      </c>
      <c r="B37" t="s">
        <v>95</v>
      </c>
      <c r="C37"/>
      <c r="D37"/>
      <c r="E37"/>
      <c r="F37"/>
      <c r="H37" s="84"/>
      <c r="I37" s="84"/>
      <c r="J37" s="22"/>
      <c r="K37" s="84"/>
      <c r="L37" s="23"/>
      <c r="M37" s="84"/>
      <c r="N37" s="84"/>
      <c r="O37" s="84"/>
      <c r="P37" s="84"/>
      <c r="W37" s="32"/>
      <c r="X37" s="25"/>
    </row>
    <row r="38" spans="1:24" s="85" customFormat="1" ht="14.25">
      <c r="A38"/>
      <c r="B38" s="26" t="s">
        <v>132</v>
      </c>
      <c r="C38" s="27"/>
      <c r="D38" s="28"/>
      <c r="E38" s="29"/>
      <c r="F38" s="36"/>
      <c r="G38" s="66"/>
      <c r="H38" s="35"/>
      <c r="I38" s="67"/>
      <c r="J38" s="22"/>
      <c r="K38" s="23"/>
      <c r="L38" s="84"/>
      <c r="N38" s="84"/>
      <c r="O38" s="84"/>
      <c r="P38" s="84"/>
      <c r="W38" s="32"/>
      <c r="X38" s="33"/>
    </row>
    <row r="39" spans="1:24" s="85" customFormat="1" ht="14.25">
      <c r="A39"/>
      <c r="B39" s="26" t="s">
        <v>101</v>
      </c>
      <c r="C39" s="27" t="s">
        <v>7</v>
      </c>
      <c r="D39" s="28"/>
      <c r="E39" s="29"/>
      <c r="F39" s="36">
        <f>K39</f>
        <v>0</v>
      </c>
      <c r="G39" s="66"/>
      <c r="H39" s="35"/>
      <c r="I39" s="67"/>
      <c r="J39" s="22"/>
      <c r="K39" s="23"/>
      <c r="L39" s="84"/>
      <c r="N39" s="84"/>
      <c r="O39" s="84"/>
      <c r="P39" s="84"/>
      <c r="W39" s="32"/>
      <c r="X39" s="33"/>
    </row>
    <row r="40" spans="1:24" s="16" customFormat="1" ht="12.75">
      <c r="A40">
        <v>14</v>
      </c>
      <c r="B40" t="s">
        <v>8</v>
      </c>
      <c r="C40"/>
      <c r="D40"/>
      <c r="E40"/>
      <c r="F40"/>
      <c r="H40" s="35"/>
      <c r="I40" s="67"/>
      <c r="J40" s="22"/>
      <c r="K40" s="23"/>
      <c r="L40" s="17"/>
      <c r="N40" s="17"/>
      <c r="O40" s="17"/>
      <c r="P40" s="17"/>
      <c r="W40" s="32"/>
      <c r="X40" s="3"/>
    </row>
    <row r="41" spans="1:24" s="16" customFormat="1" ht="14.25">
      <c r="A41"/>
      <c r="B41" s="87"/>
      <c r="C41" s="88" t="s">
        <v>7</v>
      </c>
      <c r="D41" s="89"/>
      <c r="E41" s="90"/>
      <c r="F41" s="91">
        <f>K41</f>
        <v>0</v>
      </c>
      <c r="H41" s="35"/>
      <c r="I41" s="67"/>
      <c r="J41" s="22"/>
      <c r="K41" s="23"/>
      <c r="L41" s="17"/>
      <c r="N41" s="17"/>
      <c r="O41" s="17"/>
      <c r="P41" s="17"/>
      <c r="W41" s="32"/>
      <c r="X41" s="33"/>
    </row>
    <row r="42" spans="1:24" ht="12.75">
      <c r="A42" s="94"/>
      <c r="B42" s="95"/>
      <c r="D42" s="97"/>
      <c r="E42" s="98" t="s">
        <v>19</v>
      </c>
      <c r="F42" s="14">
        <f>SUM(F3:F41)</f>
        <v>0</v>
      </c>
      <c r="G42" s="100"/>
      <c r="H42" s="38"/>
      <c r="I42" s="38"/>
      <c r="J42" s="41"/>
      <c r="K42" s="41"/>
      <c r="M42" s="17"/>
      <c r="N42" s="64"/>
      <c r="O42" s="64"/>
      <c r="P42" s="65"/>
      <c r="Q42" s="17"/>
      <c r="W42" s="32"/>
      <c r="X42" s="98"/>
    </row>
    <row r="43" spans="1:24" s="110" customFormat="1" ht="12.75">
      <c r="A43" s="103"/>
      <c r="B43" s="104"/>
      <c r="C43" s="155"/>
      <c r="D43" s="155"/>
      <c r="E43" s="107"/>
      <c r="F43" s="107"/>
      <c r="G43" s="155"/>
      <c r="H43" s="108"/>
      <c r="I43" s="118"/>
      <c r="J43" s="20"/>
      <c r="K43" s="21"/>
      <c r="L43" s="22"/>
      <c r="M43" s="109"/>
      <c r="N43" s="24"/>
      <c r="W43" s="32"/>
      <c r="X43" s="107"/>
    </row>
    <row r="44" ht="12.75"/>
    <row r="45" ht="12.75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 customHeight="1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5" customHeight="1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 customHeight="1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 hidden="1"/>
    <row r="259" ht="12.75" hidden="1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</sheetData>
  <sheetProtection/>
  <mergeCells count="15">
    <mergeCell ref="A16:A17"/>
    <mergeCell ref="B1:F1"/>
    <mergeCell ref="A14:A15"/>
    <mergeCell ref="A4:A7"/>
    <mergeCell ref="A8:A9"/>
    <mergeCell ref="A10:A13"/>
    <mergeCell ref="A18:A19"/>
    <mergeCell ref="A20:A22"/>
    <mergeCell ref="A40:A41"/>
    <mergeCell ref="A23:A25"/>
    <mergeCell ref="A26:A27"/>
    <mergeCell ref="A28:A31"/>
    <mergeCell ref="A32:A33"/>
    <mergeCell ref="A34:A36"/>
    <mergeCell ref="A37:A39"/>
  </mergeCells>
  <conditionalFormatting sqref="N43 M26:M33 L1:L33">
    <cfRule type="cellIs" priority="1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5.375" style="134" customWidth="1"/>
    <col min="2" max="2" width="52.875" style="124" customWidth="1"/>
    <col min="3" max="3" width="4.75390625" style="96" customWidth="1"/>
    <col min="4" max="4" width="4.625" style="96" customWidth="1"/>
    <col min="5" max="6" width="10.625" style="3" customWidth="1"/>
    <col min="7" max="7" width="8.25390625" style="135" bestFit="1" customWidth="1"/>
    <col min="8" max="8" width="8.125" style="101" bestFit="1" customWidth="1"/>
    <col min="9" max="9" width="2.375" style="101" bestFit="1" customWidth="1"/>
    <col min="10" max="10" width="7.25390625" style="101" customWidth="1"/>
    <col min="11" max="11" width="7.875" style="101" customWidth="1"/>
    <col min="12" max="12" width="5.25390625" style="101" customWidth="1"/>
    <col min="13" max="13" width="7.375" style="139" bestFit="1" customWidth="1"/>
    <col min="14" max="14" width="6.875" style="139" bestFit="1" customWidth="1"/>
    <col min="15" max="15" width="4.75390625" style="139" bestFit="1" customWidth="1"/>
    <col min="16" max="16" width="3.00390625" style="154" bestFit="1" customWidth="1"/>
    <col min="17" max="17" width="7.00390625" style="154" bestFit="1" customWidth="1"/>
    <col min="18" max="18" width="4.75390625" style="102" bestFit="1" customWidth="1"/>
    <col min="19" max="19" width="7.00390625" style="102" bestFit="1" customWidth="1"/>
    <col min="20" max="23" width="9.125" style="102" customWidth="1"/>
    <col min="24" max="24" width="12.625" style="3" customWidth="1"/>
    <col min="25" max="16384" width="9.125" style="102" customWidth="1"/>
  </cols>
  <sheetData>
    <row r="1" spans="1:24" ht="12.75" customHeight="1">
      <c r="A1" s="111" t="s">
        <v>62</v>
      </c>
      <c r="B1" t="s">
        <v>74</v>
      </c>
      <c r="C1"/>
      <c r="D1"/>
      <c r="E1"/>
      <c r="F1"/>
      <c r="G1"/>
      <c r="H1"/>
      <c r="I1"/>
      <c r="J1"/>
      <c r="K1"/>
      <c r="W1"/>
      <c r="X1"/>
    </row>
    <row r="2" spans="1:24" s="16" customFormat="1" ht="12.75" customHeight="1">
      <c r="A2"/>
      <c r="B2" s="136"/>
      <c r="C2"/>
      <c r="D2"/>
      <c r="E2" t="s">
        <v>287</v>
      </c>
      <c r="F2" s="7"/>
      <c r="G2" s="101"/>
      <c r="H2" s="101"/>
      <c r="I2" s="101"/>
      <c r="J2" s="101"/>
      <c r="K2" s="101"/>
      <c r="M2" s="17"/>
      <c r="N2" s="17"/>
      <c r="O2" s="17"/>
      <c r="P2" s="17"/>
      <c r="Q2" s="17"/>
      <c r="W2" s="116"/>
      <c r="X2" s="3"/>
    </row>
    <row r="3" spans="1:24" s="16" customFormat="1" ht="12.75">
      <c r="A3" t="s">
        <v>2</v>
      </c>
      <c r="B3" t="s">
        <v>3</v>
      </c>
      <c r="C3" t="s">
        <v>13</v>
      </c>
      <c r="D3" t="s">
        <v>12</v>
      </c>
      <c r="E3" t="s">
        <v>5</v>
      </c>
      <c r="F3" t="s">
        <v>4</v>
      </c>
      <c r="G3" s="15"/>
      <c r="M3" s="17"/>
      <c r="N3" s="17"/>
      <c r="O3" s="17"/>
      <c r="P3" s="17"/>
      <c r="Q3" s="17"/>
      <c r="W3" s="32"/>
      <c r="X3" s="18"/>
    </row>
    <row r="4" spans="1:24" s="16" customFormat="1" ht="63.75">
      <c r="A4">
        <v>1</v>
      </c>
      <c r="B4" t="s">
        <v>262</v>
      </c>
      <c r="C4"/>
      <c r="D4"/>
      <c r="E4"/>
      <c r="F4"/>
      <c r="G4" s="15"/>
      <c r="M4" s="17"/>
      <c r="N4" s="17"/>
      <c r="O4" s="17"/>
      <c r="P4" s="17"/>
      <c r="Q4" s="17"/>
      <c r="W4" s="32"/>
      <c r="X4" s="3"/>
    </row>
    <row r="5" spans="1:24" s="16" customFormat="1" ht="12.75">
      <c r="A5"/>
      <c r="B5" s="81" t="s">
        <v>73</v>
      </c>
      <c r="C5" s="96"/>
      <c r="D5" s="97"/>
      <c r="E5" s="3"/>
      <c r="F5" s="122"/>
      <c r="G5" s="15"/>
      <c r="M5" s="17"/>
      <c r="N5" s="17"/>
      <c r="O5" s="17"/>
      <c r="P5" s="17"/>
      <c r="Q5" s="17"/>
      <c r="W5" s="32"/>
      <c r="X5" s="3"/>
    </row>
    <row r="6" spans="1:24" s="16" customFormat="1" ht="12.75">
      <c r="A6"/>
      <c r="B6" s="81" t="s">
        <v>83</v>
      </c>
      <c r="C6" s="96"/>
      <c r="D6" s="97"/>
      <c r="E6" s="3"/>
      <c r="F6" s="122"/>
      <c r="G6" s="15"/>
      <c r="M6" s="17"/>
      <c r="N6" s="17"/>
      <c r="O6" s="17"/>
      <c r="P6" s="17"/>
      <c r="Q6" s="17"/>
      <c r="W6" s="32"/>
      <c r="X6" s="3"/>
    </row>
    <row r="7" spans="1:24" s="16" customFormat="1" ht="12.75">
      <c r="A7"/>
      <c r="B7" s="81" t="s">
        <v>84</v>
      </c>
      <c r="C7" s="96"/>
      <c r="D7" s="97"/>
      <c r="E7" s="3"/>
      <c r="F7" s="122"/>
      <c r="G7" s="15"/>
      <c r="M7" s="17"/>
      <c r="N7" s="17"/>
      <c r="O7" s="17"/>
      <c r="P7" s="17"/>
      <c r="Q7" s="17"/>
      <c r="W7" s="32"/>
      <c r="X7" s="3"/>
    </row>
    <row r="8" spans="1:24" s="16" customFormat="1" ht="12.75">
      <c r="A8"/>
      <c r="B8" s="81" t="s">
        <v>154</v>
      </c>
      <c r="C8" s="96"/>
      <c r="D8" s="97"/>
      <c r="E8" s="3"/>
      <c r="F8" s="122"/>
      <c r="G8" s="15"/>
      <c r="M8" s="17"/>
      <c r="N8" s="17"/>
      <c r="O8" s="17"/>
      <c r="P8" s="17"/>
      <c r="Q8" s="17"/>
      <c r="W8" s="32"/>
      <c r="X8" s="3"/>
    </row>
    <row r="9" spans="1:24" s="16" customFormat="1" ht="12.75">
      <c r="A9"/>
      <c r="B9" s="81" t="s">
        <v>147</v>
      </c>
      <c r="C9" s="96"/>
      <c r="D9" s="97"/>
      <c r="E9" s="3"/>
      <c r="F9" s="122"/>
      <c r="G9" s="15"/>
      <c r="M9" s="17"/>
      <c r="N9" s="17"/>
      <c r="O9" s="17"/>
      <c r="P9" s="17"/>
      <c r="Q9" s="17"/>
      <c r="W9" s="32"/>
      <c r="X9" s="3"/>
    </row>
    <row r="10" spans="1:24" s="16" customFormat="1" ht="14.25">
      <c r="A10"/>
      <c r="B10" s="81" t="s">
        <v>148</v>
      </c>
      <c r="C10" s="96"/>
      <c r="D10" s="97"/>
      <c r="E10" s="3"/>
      <c r="F10" s="122"/>
      <c r="G10" s="15"/>
      <c r="M10" s="17"/>
      <c r="N10" s="17"/>
      <c r="O10" s="17"/>
      <c r="P10" s="17"/>
      <c r="Q10" s="17"/>
      <c r="W10" s="32"/>
      <c r="X10" s="3"/>
    </row>
    <row r="11" spans="1:24" s="16" customFormat="1" ht="14.25">
      <c r="A11"/>
      <c r="B11" s="87" t="s">
        <v>149</v>
      </c>
      <c r="C11" s="88" t="s">
        <v>6</v>
      </c>
      <c r="D11" s="120">
        <v>2</v>
      </c>
      <c r="E11" s="90">
        <f>K11</f>
        <v>0</v>
      </c>
      <c r="F11" s="91">
        <f>D11*E11</f>
        <v>0</v>
      </c>
      <c r="G11" s="118"/>
      <c r="H11" s="20"/>
      <c r="I11" s="21"/>
      <c r="J11" s="22"/>
      <c r="K11" s="23"/>
      <c r="L11" s="24"/>
      <c r="M11" s="17"/>
      <c r="N11" s="17"/>
      <c r="O11" s="17"/>
      <c r="P11" s="17"/>
      <c r="Q11" s="17"/>
      <c r="W11" s="32"/>
      <c r="X11" s="33"/>
    </row>
    <row r="12" spans="1:24" s="16" customFormat="1" ht="12.75">
      <c r="A12">
        <v>2</v>
      </c>
      <c r="B12" t="s">
        <v>263</v>
      </c>
      <c r="C12"/>
      <c r="D12"/>
      <c r="E12"/>
      <c r="F12"/>
      <c r="G12" s="118"/>
      <c r="H12" s="20"/>
      <c r="I12" s="21"/>
      <c r="J12" s="22"/>
      <c r="K12" s="23"/>
      <c r="L12" s="24"/>
      <c r="M12" s="17"/>
      <c r="N12" s="17"/>
      <c r="O12" s="17"/>
      <c r="P12" s="17"/>
      <c r="Q12" s="17"/>
      <c r="W12" s="32"/>
      <c r="X12" s="3"/>
    </row>
    <row r="13" spans="1:24" s="16" customFormat="1" ht="14.25">
      <c r="A13"/>
      <c r="B13" s="125" t="s">
        <v>45</v>
      </c>
      <c r="C13" s="88" t="s">
        <v>6</v>
      </c>
      <c r="D13" s="120">
        <f>D11</f>
        <v>2</v>
      </c>
      <c r="E13" s="90">
        <f>K13</f>
        <v>0</v>
      </c>
      <c r="F13" s="91">
        <f>D13*E13</f>
        <v>0</v>
      </c>
      <c r="G13" s="118"/>
      <c r="H13" s="20"/>
      <c r="I13" s="21"/>
      <c r="J13" s="22"/>
      <c r="K13" s="23"/>
      <c r="L13" s="24"/>
      <c r="M13" s="17"/>
      <c r="N13" s="17"/>
      <c r="O13" s="17"/>
      <c r="P13" s="17"/>
      <c r="Q13" s="17"/>
      <c r="W13" s="32"/>
      <c r="X13" s="33"/>
    </row>
    <row r="14" spans="1:24" s="16" customFormat="1" ht="12.75">
      <c r="A14">
        <v>3</v>
      </c>
      <c r="B14" t="s">
        <v>264</v>
      </c>
      <c r="C14"/>
      <c r="D14"/>
      <c r="E14"/>
      <c r="F14"/>
      <c r="G14" s="118"/>
      <c r="H14" s="20"/>
      <c r="I14" s="21"/>
      <c r="J14" s="22"/>
      <c r="K14" s="23"/>
      <c r="L14" s="24"/>
      <c r="M14" s="17"/>
      <c r="N14" s="17"/>
      <c r="O14" s="17"/>
      <c r="P14" s="17"/>
      <c r="Q14" s="17"/>
      <c r="W14" s="32"/>
      <c r="X14" s="3"/>
    </row>
    <row r="15" spans="1:24" s="16" customFormat="1" ht="14.25">
      <c r="A15"/>
      <c r="B15" s="125" t="s">
        <v>42</v>
      </c>
      <c r="C15" s="88" t="s">
        <v>6</v>
      </c>
      <c r="D15" s="120">
        <f>D11</f>
        <v>2</v>
      </c>
      <c r="E15" s="90">
        <f>K15</f>
        <v>0</v>
      </c>
      <c r="F15" s="91">
        <f>D15*E15</f>
        <v>0</v>
      </c>
      <c r="G15" s="118"/>
      <c r="H15" s="20"/>
      <c r="I15" s="21"/>
      <c r="J15" s="22"/>
      <c r="K15" s="23"/>
      <c r="L15" s="24"/>
      <c r="M15" s="17"/>
      <c r="N15" s="17"/>
      <c r="O15" s="17"/>
      <c r="P15" s="17"/>
      <c r="Q15" s="17"/>
      <c r="W15" s="32"/>
      <c r="X15" s="33"/>
    </row>
    <row r="16" spans="1:24" s="16" customFormat="1" ht="12.75">
      <c r="A16">
        <v>4</v>
      </c>
      <c r="B16" t="s">
        <v>265</v>
      </c>
      <c r="C16"/>
      <c r="D16"/>
      <c r="E16"/>
      <c r="F16"/>
      <c r="G16" s="118"/>
      <c r="H16" s="20"/>
      <c r="I16" s="21"/>
      <c r="J16" s="22"/>
      <c r="K16" s="23"/>
      <c r="L16" s="24"/>
      <c r="M16" s="17"/>
      <c r="N16" s="17"/>
      <c r="O16" s="17"/>
      <c r="P16" s="17"/>
      <c r="Q16" s="17"/>
      <c r="W16" s="32"/>
      <c r="X16" s="3"/>
    </row>
    <row r="17" spans="1:24" s="16" customFormat="1" ht="14.25">
      <c r="A17"/>
      <c r="B17" s="125" t="s">
        <v>42</v>
      </c>
      <c r="C17" s="88" t="s">
        <v>6</v>
      </c>
      <c r="D17" s="120">
        <f>D11</f>
        <v>2</v>
      </c>
      <c r="E17" s="90">
        <f>K17</f>
        <v>0</v>
      </c>
      <c r="F17" s="91">
        <f>D17*E17</f>
        <v>0</v>
      </c>
      <c r="G17" s="118"/>
      <c r="H17" s="20"/>
      <c r="I17" s="21"/>
      <c r="J17" s="22"/>
      <c r="K17" s="23"/>
      <c r="L17" s="24"/>
      <c r="M17" s="17"/>
      <c r="N17" s="17"/>
      <c r="O17" s="17"/>
      <c r="P17" s="17"/>
      <c r="Q17" s="17"/>
      <c r="W17" s="32"/>
      <c r="X17" s="33"/>
    </row>
    <row r="18" spans="1:24" s="16" customFormat="1" ht="12.75">
      <c r="A18">
        <v>5</v>
      </c>
      <c r="B18" t="s">
        <v>266</v>
      </c>
      <c r="C18"/>
      <c r="D18"/>
      <c r="E18"/>
      <c r="F18"/>
      <c r="G18" s="118"/>
      <c r="H18" s="20"/>
      <c r="I18" s="21"/>
      <c r="J18" s="22"/>
      <c r="K18" s="23"/>
      <c r="L18" s="24"/>
      <c r="M18" s="17"/>
      <c r="N18" s="17"/>
      <c r="O18" s="17"/>
      <c r="P18" s="17"/>
      <c r="Q18" s="17"/>
      <c r="W18" s="32"/>
      <c r="X18" s="3"/>
    </row>
    <row r="19" spans="1:24" s="16" customFormat="1" ht="14.25">
      <c r="A19"/>
      <c r="B19" s="81" t="s">
        <v>40</v>
      </c>
      <c r="C19" s="96" t="s">
        <v>6</v>
      </c>
      <c r="D19" s="97">
        <f>D11</f>
        <v>2</v>
      </c>
      <c r="E19" s="3">
        <f>K19</f>
        <v>0</v>
      </c>
      <c r="F19" s="122">
        <f>D19*E19</f>
        <v>0</v>
      </c>
      <c r="G19" s="118"/>
      <c r="H19" s="20"/>
      <c r="I19" s="21"/>
      <c r="J19" s="22"/>
      <c r="K19" s="23"/>
      <c r="L19" s="24"/>
      <c r="N19" s="17"/>
      <c r="O19" s="17"/>
      <c r="P19" s="17"/>
      <c r="Q19" s="17"/>
      <c r="W19" s="32"/>
      <c r="X19" s="33"/>
    </row>
    <row r="20" spans="1:24" s="16" customFormat="1" ht="14.25">
      <c r="A20"/>
      <c r="B20" s="87" t="s">
        <v>104</v>
      </c>
      <c r="C20" s="88" t="s">
        <v>6</v>
      </c>
      <c r="D20" s="120">
        <f>D19</f>
        <v>2</v>
      </c>
      <c r="E20" s="90">
        <f>K20</f>
        <v>0</v>
      </c>
      <c r="F20" s="91">
        <f>D20*E20</f>
        <v>0</v>
      </c>
      <c r="G20" s="118"/>
      <c r="H20" s="20"/>
      <c r="I20" s="21"/>
      <c r="J20" s="22"/>
      <c r="K20" s="23"/>
      <c r="L20" s="24"/>
      <c r="N20" s="17"/>
      <c r="O20" s="17"/>
      <c r="P20" s="17"/>
      <c r="Q20" s="17"/>
      <c r="W20" s="32"/>
      <c r="X20" s="33"/>
    </row>
    <row r="21" spans="1:24" s="16" customFormat="1" ht="12.75">
      <c r="A21">
        <v>6</v>
      </c>
      <c r="B21" t="s">
        <v>267</v>
      </c>
      <c r="C21"/>
      <c r="D21"/>
      <c r="E21"/>
      <c r="F21"/>
      <c r="G21" s="118"/>
      <c r="H21" s="20"/>
      <c r="I21" s="21"/>
      <c r="J21" s="22"/>
      <c r="K21" s="23"/>
      <c r="L21" s="24"/>
      <c r="N21" s="17"/>
      <c r="O21" s="17"/>
      <c r="P21" s="17"/>
      <c r="Q21" s="17"/>
      <c r="W21" s="32"/>
      <c r="X21" s="3"/>
    </row>
    <row r="22" spans="1:24" s="16" customFormat="1" ht="12.75">
      <c r="A22"/>
      <c r="B22" s="81" t="s">
        <v>59</v>
      </c>
      <c r="C22" s="96"/>
      <c r="D22" s="123"/>
      <c r="E22" s="3"/>
      <c r="F22" s="122"/>
      <c r="G22" s="118"/>
      <c r="H22" s="20"/>
      <c r="I22" s="21"/>
      <c r="J22" s="22"/>
      <c r="K22" s="23"/>
      <c r="L22" s="24"/>
      <c r="N22" s="17"/>
      <c r="O22" s="17"/>
      <c r="P22" s="17"/>
      <c r="Q22" s="17"/>
      <c r="W22" s="32"/>
      <c r="X22" s="3"/>
    </row>
    <row r="23" spans="1:24" s="16" customFormat="1" ht="12.75">
      <c r="A23"/>
      <c r="B23" s="81" t="s">
        <v>105</v>
      </c>
      <c r="C23" s="96"/>
      <c r="D23" s="123"/>
      <c r="E23" s="3"/>
      <c r="F23" s="122"/>
      <c r="G23" s="118"/>
      <c r="H23" s="20"/>
      <c r="I23" s="21"/>
      <c r="J23" s="22"/>
      <c r="K23" s="23"/>
      <c r="L23" s="24"/>
      <c r="N23" s="17"/>
      <c r="O23" s="17"/>
      <c r="P23" s="17"/>
      <c r="Q23" s="17"/>
      <c r="W23" s="32"/>
      <c r="X23" s="3"/>
    </row>
    <row r="24" spans="1:24" s="16" customFormat="1" ht="12.75">
      <c r="A24"/>
      <c r="B24" s="81" t="s">
        <v>80</v>
      </c>
      <c r="C24" s="96"/>
      <c r="D24" s="123"/>
      <c r="E24" s="3"/>
      <c r="F24" s="122"/>
      <c r="G24" s="82"/>
      <c r="H24" s="35"/>
      <c r="I24" s="21"/>
      <c r="J24" s="22"/>
      <c r="K24" s="23"/>
      <c r="L24" s="24"/>
      <c r="M24" s="17"/>
      <c r="N24" s="17"/>
      <c r="O24" s="17"/>
      <c r="W24" s="32"/>
      <c r="X24" s="3"/>
    </row>
    <row r="25" spans="1:24" s="16" customFormat="1" ht="14.25">
      <c r="A25"/>
      <c r="B25" s="87" t="s">
        <v>131</v>
      </c>
      <c r="C25" s="88" t="s">
        <v>6</v>
      </c>
      <c r="D25" s="120">
        <f>D11*2</f>
        <v>4</v>
      </c>
      <c r="E25" s="90">
        <f>K25</f>
        <v>0</v>
      </c>
      <c r="F25" s="91">
        <f>D25*E25</f>
        <v>0</v>
      </c>
      <c r="G25" s="118"/>
      <c r="H25" s="20"/>
      <c r="I25" s="21"/>
      <c r="J25" s="22"/>
      <c r="K25" s="23"/>
      <c r="L25" s="24"/>
      <c r="N25" s="17"/>
      <c r="O25" s="17"/>
      <c r="P25" s="17"/>
      <c r="Q25" s="17"/>
      <c r="W25" s="32"/>
      <c r="X25" s="33"/>
    </row>
    <row r="26" spans="1:24" s="16" customFormat="1" ht="12.75">
      <c r="A26">
        <v>7</v>
      </c>
      <c r="B26" t="s">
        <v>268</v>
      </c>
      <c r="C26"/>
      <c r="D26"/>
      <c r="E26"/>
      <c r="F26"/>
      <c r="G26" s="118"/>
      <c r="H26" s="20"/>
      <c r="I26" s="21"/>
      <c r="J26" s="22"/>
      <c r="K26" s="23"/>
      <c r="L26" s="24"/>
      <c r="N26" s="17"/>
      <c r="O26" s="17"/>
      <c r="P26" s="17"/>
      <c r="Q26" s="17"/>
      <c r="W26" s="32"/>
      <c r="X26" s="3"/>
    </row>
    <row r="27" spans="1:24" s="16" customFormat="1" ht="12.75">
      <c r="A27"/>
      <c r="B27" s="81" t="s">
        <v>144</v>
      </c>
      <c r="C27" s="96"/>
      <c r="D27" s="97"/>
      <c r="E27" s="3"/>
      <c r="F27" s="122"/>
      <c r="G27" s="118"/>
      <c r="H27" s="20"/>
      <c r="I27" s="21"/>
      <c r="J27" s="22"/>
      <c r="K27" s="23"/>
      <c r="L27" s="24"/>
      <c r="N27" s="17"/>
      <c r="O27" s="17"/>
      <c r="P27" s="17"/>
      <c r="Q27" s="17"/>
      <c r="W27" s="32"/>
      <c r="X27" s="3"/>
    </row>
    <row r="28" spans="1:24" s="16" customFormat="1" ht="14.25">
      <c r="A28"/>
      <c r="B28" s="87" t="s">
        <v>31</v>
      </c>
      <c r="C28" s="88" t="s">
        <v>6</v>
      </c>
      <c r="D28" s="120">
        <f>D11</f>
        <v>2</v>
      </c>
      <c r="E28" s="90">
        <f>K28</f>
        <v>0</v>
      </c>
      <c r="F28" s="91">
        <f>D28*E28</f>
        <v>0</v>
      </c>
      <c r="G28" s="118"/>
      <c r="H28" s="20"/>
      <c r="I28" s="21"/>
      <c r="J28" s="22"/>
      <c r="K28" s="23"/>
      <c r="L28" s="24"/>
      <c r="N28" s="17"/>
      <c r="O28" s="17"/>
      <c r="P28" s="17"/>
      <c r="Q28" s="17"/>
      <c r="W28" s="32"/>
      <c r="X28" s="33"/>
    </row>
    <row r="29" spans="1:24" s="16" customFormat="1" ht="12.75">
      <c r="A29">
        <v>8</v>
      </c>
      <c r="B29" t="s">
        <v>269</v>
      </c>
      <c r="C29"/>
      <c r="D29"/>
      <c r="E29"/>
      <c r="F29"/>
      <c r="G29" s="118"/>
      <c r="H29" s="20"/>
      <c r="I29" s="21"/>
      <c r="J29" s="22"/>
      <c r="K29" s="23"/>
      <c r="L29" s="24"/>
      <c r="N29" s="17"/>
      <c r="O29" s="17"/>
      <c r="P29" s="17"/>
      <c r="Q29" s="17"/>
      <c r="W29" s="32"/>
      <c r="X29" s="3"/>
    </row>
    <row r="30" spans="1:24" s="16" customFormat="1" ht="14.25">
      <c r="A30"/>
      <c r="B30" s="87" t="s">
        <v>31</v>
      </c>
      <c r="C30" s="88" t="s">
        <v>6</v>
      </c>
      <c r="D30" s="120">
        <f>D28</f>
        <v>2</v>
      </c>
      <c r="E30" s="90">
        <f>K30</f>
        <v>0</v>
      </c>
      <c r="F30" s="91">
        <f>D30*E30</f>
        <v>0</v>
      </c>
      <c r="G30" s="118"/>
      <c r="H30" s="20"/>
      <c r="I30" s="21"/>
      <c r="J30" s="22"/>
      <c r="K30" s="23"/>
      <c r="L30" s="24"/>
      <c r="N30" s="64"/>
      <c r="O30" s="64"/>
      <c r="P30" s="17"/>
      <c r="Q30" s="64"/>
      <c r="W30" s="32"/>
      <c r="X30" s="33"/>
    </row>
    <row r="31" spans="1:24" s="16" customFormat="1" ht="25.5">
      <c r="A31" t="s">
        <v>68</v>
      </c>
      <c r="B31" t="s">
        <v>270</v>
      </c>
      <c r="C31"/>
      <c r="D31"/>
      <c r="E31"/>
      <c r="F31"/>
      <c r="G31" s="19"/>
      <c r="H31" s="20"/>
      <c r="I31" s="21"/>
      <c r="J31" s="22"/>
      <c r="K31" s="23"/>
      <c r="L31" s="24"/>
      <c r="N31" s="17"/>
      <c r="O31" s="17"/>
      <c r="P31" s="17"/>
      <c r="Q31" s="17"/>
      <c r="W31" s="32"/>
      <c r="X31" s="25"/>
    </row>
    <row r="32" spans="1:24" s="16" customFormat="1" ht="14.25">
      <c r="A32"/>
      <c r="B32" s="26" t="s">
        <v>31</v>
      </c>
      <c r="C32" s="27" t="s">
        <v>6</v>
      </c>
      <c r="D32" s="31">
        <f>D30*2</f>
        <v>4</v>
      </c>
      <c r="E32" s="29">
        <f>K32</f>
        <v>0</v>
      </c>
      <c r="F32" s="36">
        <f>D32*E32</f>
        <v>0</v>
      </c>
      <c r="G32" s="19"/>
      <c r="H32" s="20"/>
      <c r="I32" s="21"/>
      <c r="J32" s="22"/>
      <c r="K32" s="23"/>
      <c r="L32" s="24"/>
      <c r="M32" s="71"/>
      <c r="N32" s="72"/>
      <c r="O32" s="79"/>
      <c r="P32" s="69"/>
      <c r="Q32" s="80"/>
      <c r="W32" s="32"/>
      <c r="X32" s="33"/>
    </row>
    <row r="33" spans="1:24" s="16" customFormat="1" ht="38.25">
      <c r="A33">
        <v>10</v>
      </c>
      <c r="B33" t="s">
        <v>271</v>
      </c>
      <c r="C33"/>
      <c r="D33"/>
      <c r="E33"/>
      <c r="F33"/>
      <c r="G33" s="118"/>
      <c r="H33" s="20"/>
      <c r="I33" s="21"/>
      <c r="J33" s="22"/>
      <c r="K33" s="23"/>
      <c r="L33" s="24"/>
      <c r="N33" s="17"/>
      <c r="O33" s="17"/>
      <c r="P33" s="17"/>
      <c r="Q33" s="17"/>
      <c r="W33" s="32"/>
      <c r="X33" s="3"/>
    </row>
    <row r="34" spans="1:24" s="16" customFormat="1" ht="14.25">
      <c r="A34"/>
      <c r="B34" s="87" t="s">
        <v>33</v>
      </c>
      <c r="C34" s="88" t="s">
        <v>6</v>
      </c>
      <c r="D34" s="120">
        <f>D11</f>
        <v>2</v>
      </c>
      <c r="E34" s="90">
        <f>K34</f>
        <v>0</v>
      </c>
      <c r="F34" s="91">
        <f>D34*E34</f>
        <v>0</v>
      </c>
      <c r="G34" s="118"/>
      <c r="H34" s="20"/>
      <c r="I34" s="21"/>
      <c r="J34" s="22"/>
      <c r="K34" s="23"/>
      <c r="L34" s="24"/>
      <c r="N34" s="64"/>
      <c r="O34" s="64"/>
      <c r="P34" s="17"/>
      <c r="Q34" s="64"/>
      <c r="W34" s="32"/>
      <c r="X34" s="33"/>
    </row>
    <row r="35" spans="1:24" s="16" customFormat="1" ht="38.25">
      <c r="A35">
        <v>11</v>
      </c>
      <c r="B35" t="s">
        <v>272</v>
      </c>
      <c r="C35"/>
      <c r="D35"/>
      <c r="E35"/>
      <c r="F35"/>
      <c r="G35" s="118"/>
      <c r="H35" s="20"/>
      <c r="I35" s="21"/>
      <c r="J35" s="22"/>
      <c r="K35" s="23"/>
      <c r="L35" s="24"/>
      <c r="N35" s="17"/>
      <c r="O35" s="17"/>
      <c r="P35" s="17"/>
      <c r="Q35" s="17"/>
      <c r="W35" s="32"/>
      <c r="X35" s="3"/>
    </row>
    <row r="36" spans="1:24" s="16" customFormat="1" ht="12.75">
      <c r="A36"/>
      <c r="B36" s="81" t="s">
        <v>21</v>
      </c>
      <c r="C36" s="96"/>
      <c r="D36" s="123"/>
      <c r="E36" s="3"/>
      <c r="F36" s="122"/>
      <c r="G36" s="118"/>
      <c r="H36" s="20"/>
      <c r="I36" s="21"/>
      <c r="J36" s="22"/>
      <c r="K36" s="23"/>
      <c r="L36" s="24"/>
      <c r="N36" s="17"/>
      <c r="O36" s="17"/>
      <c r="P36" s="17"/>
      <c r="Q36" s="17"/>
      <c r="W36" s="32"/>
      <c r="X36" s="3"/>
    </row>
    <row r="37" spans="1:24" s="16" customFormat="1" ht="14.25">
      <c r="A37"/>
      <c r="B37" s="87" t="s">
        <v>32</v>
      </c>
      <c r="C37" s="88" t="s">
        <v>6</v>
      </c>
      <c r="D37" s="120">
        <f>D11</f>
        <v>2</v>
      </c>
      <c r="E37" s="90">
        <f>K37</f>
        <v>0</v>
      </c>
      <c r="F37" s="91">
        <f>D37*E37</f>
        <v>0</v>
      </c>
      <c r="G37" s="118"/>
      <c r="H37" s="20"/>
      <c r="I37" s="21"/>
      <c r="J37" s="22"/>
      <c r="K37" s="23"/>
      <c r="L37" s="24"/>
      <c r="N37" s="64"/>
      <c r="O37" s="64"/>
      <c r="P37" s="17"/>
      <c r="Q37" s="64"/>
      <c r="W37" s="32"/>
      <c r="X37" s="33"/>
    </row>
    <row r="38" spans="1:24" s="16" customFormat="1" ht="25.5">
      <c r="A38">
        <v>12</v>
      </c>
      <c r="B38" t="s">
        <v>46</v>
      </c>
      <c r="C38"/>
      <c r="D38"/>
      <c r="E38"/>
      <c r="F38"/>
      <c r="G38" s="92"/>
      <c r="H38" s="35"/>
      <c r="I38" s="67"/>
      <c r="J38" s="83"/>
      <c r="K38" s="23"/>
      <c r="L38" s="68"/>
      <c r="M38" s="17"/>
      <c r="N38" s="17"/>
      <c r="O38" s="17"/>
      <c r="P38" s="17"/>
      <c r="Q38" s="17"/>
      <c r="W38" s="32"/>
      <c r="X38" s="3"/>
    </row>
    <row r="39" spans="1:24" s="16" customFormat="1" ht="12.75">
      <c r="A39"/>
      <c r="B39" s="137" t="s">
        <v>0</v>
      </c>
      <c r="C39" s="96"/>
      <c r="D39" s="97"/>
      <c r="E39" s="3"/>
      <c r="F39" s="122"/>
      <c r="L39" s="17"/>
      <c r="M39" s="17"/>
      <c r="N39" s="17"/>
      <c r="O39" s="17"/>
      <c r="P39" s="17"/>
      <c r="Q39" s="17"/>
      <c r="W39" s="32"/>
      <c r="X39" s="3"/>
    </row>
    <row r="40" spans="1:24" s="16" customFormat="1" ht="12.75">
      <c r="A40"/>
      <c r="B40" s="81" t="s">
        <v>106</v>
      </c>
      <c r="C40" s="96"/>
      <c r="D40" s="129"/>
      <c r="E40" s="128"/>
      <c r="F40" s="130"/>
      <c r="G40" s="92"/>
      <c r="H40" s="35"/>
      <c r="I40" s="67"/>
      <c r="J40" s="23"/>
      <c r="K40" s="23"/>
      <c r="L40" s="17"/>
      <c r="M40" s="17"/>
      <c r="N40" s="17"/>
      <c r="O40" s="17"/>
      <c r="P40" s="17"/>
      <c r="Q40" s="17"/>
      <c r="W40" s="32"/>
      <c r="X40" s="128"/>
    </row>
    <row r="41" spans="1:24" s="16" customFormat="1" ht="14.25">
      <c r="A41"/>
      <c r="B41" s="138" t="s">
        <v>48</v>
      </c>
      <c r="C41" s="88" t="s">
        <v>7</v>
      </c>
      <c r="D41" s="120"/>
      <c r="E41" s="90"/>
      <c r="F41" s="91">
        <f>K41</f>
        <v>0</v>
      </c>
      <c r="G41" s="92"/>
      <c r="H41" s="35"/>
      <c r="I41" s="67"/>
      <c r="J41" s="22"/>
      <c r="K41" s="23"/>
      <c r="L41" s="17"/>
      <c r="M41" s="17"/>
      <c r="N41" s="17"/>
      <c r="O41" s="17"/>
      <c r="P41" s="17"/>
      <c r="Q41" s="17"/>
      <c r="W41" s="32"/>
      <c r="X41" s="33"/>
    </row>
    <row r="42" spans="1:24" s="16" customFormat="1" ht="12.75">
      <c r="A42">
        <v>13</v>
      </c>
      <c r="B42" t="s">
        <v>8</v>
      </c>
      <c r="C42"/>
      <c r="D42"/>
      <c r="E42"/>
      <c r="F42"/>
      <c r="G42" s="92"/>
      <c r="H42" s="35"/>
      <c r="I42" s="67"/>
      <c r="J42" s="23"/>
      <c r="K42" s="23"/>
      <c r="L42" s="17"/>
      <c r="M42" s="17"/>
      <c r="N42" s="17"/>
      <c r="O42" s="17"/>
      <c r="P42" s="17"/>
      <c r="Q42" s="17"/>
      <c r="W42" s="32"/>
      <c r="X42" s="3"/>
    </row>
    <row r="43" spans="1:24" s="16" customFormat="1" ht="14.25">
      <c r="A43"/>
      <c r="B43" s="87"/>
      <c r="C43" s="88" t="s">
        <v>7</v>
      </c>
      <c r="D43" s="120"/>
      <c r="E43" s="90"/>
      <c r="F43" s="91">
        <f>K43</f>
        <v>0</v>
      </c>
      <c r="G43" s="92"/>
      <c r="H43" s="35"/>
      <c r="I43" s="67"/>
      <c r="J43" s="23"/>
      <c r="K43" s="23"/>
      <c r="L43" s="17"/>
      <c r="M43" s="17"/>
      <c r="N43" s="17"/>
      <c r="O43" s="17"/>
      <c r="P43" s="17"/>
      <c r="Q43" s="17"/>
      <c r="W43" s="32"/>
      <c r="X43" s="33"/>
    </row>
    <row r="44" spans="1:24" s="101" customFormat="1" ht="12.75">
      <c r="A44" s="94"/>
      <c r="B44" s="95"/>
      <c r="C44" s="96"/>
      <c r="D44" s="97"/>
      <c r="E44" s="98" t="s">
        <v>19</v>
      </c>
      <c r="F44" s="14">
        <f>SUM(F4:F43)</f>
        <v>0</v>
      </c>
      <c r="G44" s="82"/>
      <c r="H44" s="35"/>
      <c r="I44" s="35"/>
      <c r="J44" s="23"/>
      <c r="K44" s="23"/>
      <c r="L44" s="139"/>
      <c r="M44" s="17"/>
      <c r="N44" s="17"/>
      <c r="O44" s="17"/>
      <c r="P44" s="17"/>
      <c r="Q44" s="17"/>
      <c r="W44" s="32"/>
      <c r="X44" s="98"/>
    </row>
    <row r="45" spans="1:24" s="110" customFormat="1" ht="12.75">
      <c r="A45" s="103"/>
      <c r="B45" s="104"/>
      <c r="C45" s="105"/>
      <c r="D45" s="105"/>
      <c r="E45" s="107"/>
      <c r="F45" s="107"/>
      <c r="G45" s="105"/>
      <c r="H45" s="108"/>
      <c r="I45" s="118"/>
      <c r="J45" s="20"/>
      <c r="K45" s="21"/>
      <c r="L45" s="22"/>
      <c r="M45" s="109"/>
      <c r="N45" s="24"/>
      <c r="W45" s="32"/>
      <c r="X45" s="107"/>
    </row>
    <row r="46" ht="12.75"/>
    <row r="47" ht="12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5" customHeight="1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 customHeight="1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 hidden="1"/>
    <row r="216" ht="12.75" hidden="1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</sheetData>
  <sheetProtection/>
  <mergeCells count="13">
    <mergeCell ref="A4:A11"/>
    <mergeCell ref="A12:A13"/>
    <mergeCell ref="A14:A15"/>
    <mergeCell ref="A16:A17"/>
    <mergeCell ref="A35:A37"/>
    <mergeCell ref="A42:A43"/>
    <mergeCell ref="A18:A20"/>
    <mergeCell ref="A21:A25"/>
    <mergeCell ref="A26:A28"/>
    <mergeCell ref="A29:A30"/>
    <mergeCell ref="A31:A32"/>
    <mergeCell ref="A33:A34"/>
    <mergeCell ref="A38:A41"/>
  </mergeCells>
  <conditionalFormatting sqref="L11:L38 N45">
    <cfRule type="cellIs" priority="1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6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5.375" style="134" customWidth="1"/>
    <col min="2" max="2" width="52.875" style="124" customWidth="1"/>
    <col min="3" max="3" width="4.75390625" style="96" customWidth="1"/>
    <col min="4" max="4" width="4.625" style="96" customWidth="1"/>
    <col min="5" max="6" width="10.625" style="3" customWidth="1"/>
    <col min="7" max="7" width="10.125" style="135" bestFit="1" customWidth="1"/>
    <col min="8" max="8" width="8.125" style="101" bestFit="1" customWidth="1"/>
    <col min="9" max="9" width="2.375" style="101" bestFit="1" customWidth="1"/>
    <col min="10" max="10" width="7.25390625" style="101" customWidth="1"/>
    <col min="11" max="11" width="7.875" style="101" customWidth="1"/>
    <col min="12" max="12" width="8.75390625" style="101" bestFit="1" customWidth="1"/>
    <col min="13" max="13" width="7.375" style="139" bestFit="1" customWidth="1"/>
    <col min="14" max="14" width="6.875" style="139" bestFit="1" customWidth="1"/>
    <col min="15" max="15" width="4.75390625" style="139" bestFit="1" customWidth="1"/>
    <col min="16" max="16" width="3.00390625" style="154" bestFit="1" customWidth="1"/>
    <col min="17" max="17" width="7.00390625" style="154" bestFit="1" customWidth="1"/>
    <col min="18" max="18" width="4.75390625" style="102" bestFit="1" customWidth="1"/>
    <col min="19" max="19" width="7.00390625" style="102" bestFit="1" customWidth="1"/>
    <col min="20" max="23" width="9.125" style="102" customWidth="1"/>
    <col min="24" max="24" width="12.625" style="3" customWidth="1"/>
    <col min="25" max="16384" width="9.125" style="102" customWidth="1"/>
  </cols>
  <sheetData>
    <row r="1" spans="1:24" s="101" customFormat="1" ht="12.75">
      <c r="A1" s="111" t="s">
        <v>64</v>
      </c>
      <c r="B1" s="117" t="s">
        <v>85</v>
      </c>
      <c r="C1" s="117"/>
      <c r="D1" s="117"/>
      <c r="E1"/>
      <c r="F1"/>
      <c r="G1" s="112"/>
      <c r="H1" s="113"/>
      <c r="I1" s="114"/>
      <c r="J1" s="114"/>
      <c r="K1" s="115"/>
      <c r="L1" s="113"/>
      <c r="M1" s="17"/>
      <c r="N1" s="17"/>
      <c r="O1" s="17"/>
      <c r="P1" s="17"/>
      <c r="Q1" s="17"/>
      <c r="W1" s="116"/>
      <c r="X1" s="141"/>
    </row>
    <row r="2" spans="1:24" s="101" customFormat="1" ht="12.75" customHeight="1">
      <c r="A2"/>
      <c r="B2" s="136"/>
      <c r="C2" s="136"/>
      <c r="D2" s="136"/>
      <c r="E2" t="s">
        <v>287</v>
      </c>
      <c r="F2" s="140"/>
      <c r="G2" s="112"/>
      <c r="H2" s="113"/>
      <c r="I2" s="114"/>
      <c r="J2" s="114"/>
      <c r="K2" s="115"/>
      <c r="L2" s="113"/>
      <c r="M2" s="17"/>
      <c r="N2" s="17"/>
      <c r="O2" s="17"/>
      <c r="P2" s="17"/>
      <c r="Q2" s="17"/>
      <c r="W2" s="116"/>
      <c r="X2" s="141"/>
    </row>
    <row r="3" spans="1:24" s="16" customFormat="1" ht="12.75">
      <c r="A3" t="s">
        <v>2</v>
      </c>
      <c r="B3" t="s">
        <v>3</v>
      </c>
      <c r="C3" t="s">
        <v>13</v>
      </c>
      <c r="D3" t="s">
        <v>12</v>
      </c>
      <c r="E3" t="s">
        <v>5</v>
      </c>
      <c r="F3" t="s">
        <v>4</v>
      </c>
      <c r="G3" s="17"/>
      <c r="H3" s="17"/>
      <c r="I3" s="23"/>
      <c r="J3" s="23"/>
      <c r="K3" s="17"/>
      <c r="L3" s="17"/>
      <c r="M3" s="17"/>
      <c r="N3" s="17"/>
      <c r="O3" s="17"/>
      <c r="W3" s="32"/>
      <c r="X3" s="142"/>
    </row>
    <row r="4" spans="1:24" s="16" customFormat="1" ht="25.5">
      <c r="A4">
        <v>1</v>
      </c>
      <c r="B4" t="s">
        <v>128</v>
      </c>
      <c r="C4"/>
      <c r="D4"/>
      <c r="E4"/>
      <c r="F4"/>
      <c r="G4" s="17"/>
      <c r="H4" s="17"/>
      <c r="I4" s="23"/>
      <c r="J4" s="23"/>
      <c r="K4" s="17"/>
      <c r="L4" s="17"/>
      <c r="M4" s="17"/>
      <c r="N4" s="17"/>
      <c r="O4" s="17"/>
      <c r="W4" s="32"/>
      <c r="X4" s="142"/>
    </row>
    <row r="5" spans="1:24" s="16" customFormat="1" ht="12.75">
      <c r="A5"/>
      <c r="B5" s="81" t="s">
        <v>86</v>
      </c>
      <c r="C5" s="143"/>
      <c r="D5" s="144"/>
      <c r="E5" s="142"/>
      <c r="F5" s="145"/>
      <c r="G5" s="17"/>
      <c r="H5" s="17"/>
      <c r="I5" s="23"/>
      <c r="J5" s="23"/>
      <c r="K5" s="17"/>
      <c r="L5" s="17"/>
      <c r="M5" s="17"/>
      <c r="N5" s="17"/>
      <c r="O5" s="17"/>
      <c r="W5" s="32"/>
      <c r="X5" s="142"/>
    </row>
    <row r="6" spans="1:24" s="16" customFormat="1" ht="12.75">
      <c r="A6"/>
      <c r="B6" t="s">
        <v>157</v>
      </c>
      <c r="C6" s="143"/>
      <c r="D6" s="144"/>
      <c r="E6" s="142"/>
      <c r="F6" s="145"/>
      <c r="G6" s="17"/>
      <c r="H6" s="17"/>
      <c r="I6" s="23"/>
      <c r="J6" s="23"/>
      <c r="K6" s="17"/>
      <c r="L6" s="17"/>
      <c r="M6" s="17"/>
      <c r="N6" s="17"/>
      <c r="O6" s="17"/>
      <c r="W6" s="32"/>
      <c r="X6" s="142"/>
    </row>
    <row r="7" spans="1:24" s="16" customFormat="1" ht="12.75">
      <c r="A7"/>
      <c r="B7" t="s">
        <v>156</v>
      </c>
      <c r="C7" s="143"/>
      <c r="D7" s="144"/>
      <c r="E7" s="142"/>
      <c r="F7" s="145"/>
      <c r="G7" s="17"/>
      <c r="H7" s="17"/>
      <c r="I7" s="23"/>
      <c r="J7" s="23"/>
      <c r="K7" s="17"/>
      <c r="L7" s="17"/>
      <c r="M7" s="17"/>
      <c r="N7" s="17"/>
      <c r="O7" s="17"/>
      <c r="W7" s="32"/>
      <c r="X7" s="142"/>
    </row>
    <row r="8" spans="1:24" s="16" customFormat="1" ht="12.75">
      <c r="A8"/>
      <c r="B8" t="s">
        <v>155</v>
      </c>
      <c r="C8" s="143"/>
      <c r="D8" s="144"/>
      <c r="E8" s="142"/>
      <c r="F8" s="145"/>
      <c r="G8" s="17"/>
      <c r="H8" s="17"/>
      <c r="I8" s="23"/>
      <c r="J8" s="23"/>
      <c r="K8" s="17"/>
      <c r="L8" s="17"/>
      <c r="M8" s="17"/>
      <c r="N8" s="17"/>
      <c r="O8" s="17"/>
      <c r="W8" s="32"/>
      <c r="X8" s="142"/>
    </row>
    <row r="9" spans="1:24" s="16" customFormat="1" ht="12.75">
      <c r="A9"/>
      <c r="B9" t="s">
        <v>194</v>
      </c>
      <c r="C9" s="143"/>
      <c r="D9" s="144"/>
      <c r="E9" s="142"/>
      <c r="F9" s="145"/>
      <c r="G9" s="17"/>
      <c r="H9" s="17"/>
      <c r="I9" s="23"/>
      <c r="J9" s="23"/>
      <c r="K9" s="17"/>
      <c r="L9" s="17"/>
      <c r="M9" s="17"/>
      <c r="N9" s="17"/>
      <c r="O9" s="17"/>
      <c r="W9" s="32"/>
      <c r="X9" s="142"/>
    </row>
    <row r="10" spans="1:24" s="16" customFormat="1" ht="25.5">
      <c r="A10"/>
      <c r="B10" t="s">
        <v>87</v>
      </c>
      <c r="C10" s="146"/>
      <c r="D10" s="147"/>
      <c r="E10" s="148"/>
      <c r="F10" s="149"/>
      <c r="G10" s="17"/>
      <c r="H10" s="17"/>
      <c r="I10" s="23"/>
      <c r="J10" s="23"/>
      <c r="K10" s="17"/>
      <c r="L10" s="17"/>
      <c r="M10" s="17"/>
      <c r="N10" s="17"/>
      <c r="O10" s="17"/>
      <c r="W10" s="32"/>
      <c r="X10" s="142"/>
    </row>
    <row r="11" spans="1:24" s="16" customFormat="1" ht="12.75">
      <c r="A11">
        <v>1.1</v>
      </c>
      <c r="B11" t="s">
        <v>114</v>
      </c>
      <c r="C11"/>
      <c r="D11"/>
      <c r="E11"/>
      <c r="F11"/>
      <c r="G11" s="17"/>
      <c r="H11" s="17"/>
      <c r="I11" s="23"/>
      <c r="J11" s="23"/>
      <c r="K11" s="17"/>
      <c r="L11" s="17"/>
      <c r="M11" s="17"/>
      <c r="N11" s="17"/>
      <c r="O11" s="17"/>
      <c r="W11" s="32"/>
      <c r="X11" s="3"/>
    </row>
    <row r="12" spans="1:24" s="16" customFormat="1" ht="12.75">
      <c r="A12"/>
      <c r="B12" s="81" t="s">
        <v>59</v>
      </c>
      <c r="C12" s="96"/>
      <c r="D12" s="97"/>
      <c r="E12" s="3"/>
      <c r="F12" s="122"/>
      <c r="G12" s="35"/>
      <c r="H12" s="35"/>
      <c r="I12" s="23"/>
      <c r="J12" s="23"/>
      <c r="K12" s="17"/>
      <c r="L12" s="17"/>
      <c r="M12" s="17"/>
      <c r="N12" s="17"/>
      <c r="O12" s="17"/>
      <c r="W12" s="32"/>
      <c r="X12" s="3"/>
    </row>
    <row r="13" spans="1:24" s="16" customFormat="1" ht="12.75">
      <c r="A13"/>
      <c r="B13" s="81" t="s">
        <v>170</v>
      </c>
      <c r="C13" s="96"/>
      <c r="D13" s="97"/>
      <c r="E13" s="3"/>
      <c r="F13" s="122"/>
      <c r="G13" s="17"/>
      <c r="H13" s="17"/>
      <c r="I13" s="23"/>
      <c r="J13" s="23"/>
      <c r="K13" s="17"/>
      <c r="L13" s="17"/>
      <c r="M13" s="17"/>
      <c r="N13" s="17"/>
      <c r="O13" s="17"/>
      <c r="W13" s="32"/>
      <c r="X13" s="3"/>
    </row>
    <row r="14" spans="1:24" s="16" customFormat="1" ht="12.75">
      <c r="A14"/>
      <c r="B14" s="81" t="s">
        <v>173</v>
      </c>
      <c r="C14" s="96"/>
      <c r="D14" s="97"/>
      <c r="E14" s="3"/>
      <c r="F14" s="122"/>
      <c r="G14" s="17"/>
      <c r="H14" s="17"/>
      <c r="I14" s="23"/>
      <c r="J14" s="23"/>
      <c r="K14" s="17"/>
      <c r="L14" s="17"/>
      <c r="M14" s="17"/>
      <c r="N14" s="17"/>
      <c r="O14" s="17"/>
      <c r="W14" s="32"/>
      <c r="X14" s="3"/>
    </row>
    <row r="15" spans="1:24" s="16" customFormat="1" ht="12.75">
      <c r="A15"/>
      <c r="B15" s="81" t="s">
        <v>110</v>
      </c>
      <c r="C15" s="96"/>
      <c r="D15" s="97"/>
      <c r="E15" s="3"/>
      <c r="F15" s="122"/>
      <c r="G15" s="17"/>
      <c r="H15" s="17"/>
      <c r="I15" s="23"/>
      <c r="J15" s="23"/>
      <c r="K15" s="17"/>
      <c r="L15" s="17"/>
      <c r="M15" s="17"/>
      <c r="N15" s="17"/>
      <c r="O15" s="17"/>
      <c r="W15" s="32"/>
      <c r="X15" s="3"/>
    </row>
    <row r="16" spans="1:24" s="16" customFormat="1" ht="12.75">
      <c r="A16"/>
      <c r="B16" s="81" t="s">
        <v>88</v>
      </c>
      <c r="C16" s="96"/>
      <c r="D16" s="97"/>
      <c r="E16" s="3"/>
      <c r="F16" s="122"/>
      <c r="G16" s="17"/>
      <c r="H16" s="17"/>
      <c r="I16" s="23"/>
      <c r="J16" s="23"/>
      <c r="K16" s="17"/>
      <c r="L16" s="17"/>
      <c r="M16" s="17"/>
      <c r="N16" s="17"/>
      <c r="O16" s="17"/>
      <c r="W16" s="32"/>
      <c r="X16" s="3"/>
    </row>
    <row r="17" spans="1:24" s="16" customFormat="1" ht="12.75">
      <c r="A17"/>
      <c r="B17" s="81" t="s">
        <v>159</v>
      </c>
      <c r="C17" s="96"/>
      <c r="D17" s="97"/>
      <c r="E17" s="3"/>
      <c r="F17" s="122"/>
      <c r="G17" s="17"/>
      <c r="H17" s="17"/>
      <c r="I17" s="23"/>
      <c r="J17" s="23"/>
      <c r="K17" s="17"/>
      <c r="L17" s="17"/>
      <c r="M17" s="17"/>
      <c r="N17" s="17"/>
      <c r="O17" s="17"/>
      <c r="W17" s="32"/>
      <c r="X17" s="3"/>
    </row>
    <row r="18" spans="1:24" s="16" customFormat="1" ht="12.75">
      <c r="A18"/>
      <c r="B18" s="81" t="s">
        <v>160</v>
      </c>
      <c r="C18" s="96"/>
      <c r="D18" s="97"/>
      <c r="E18" s="3"/>
      <c r="F18" s="122"/>
      <c r="G18" s="17"/>
      <c r="H18" s="17"/>
      <c r="I18" s="23"/>
      <c r="J18" s="23"/>
      <c r="K18" s="17"/>
      <c r="L18" s="17"/>
      <c r="M18" s="17"/>
      <c r="N18" s="17"/>
      <c r="O18" s="17"/>
      <c r="W18" s="32"/>
      <c r="X18" s="3"/>
    </row>
    <row r="19" spans="1:24" s="16" customFormat="1" ht="14.25">
      <c r="A19"/>
      <c r="B19" s="87" t="s">
        <v>158</v>
      </c>
      <c r="C19" s="88" t="s">
        <v>6</v>
      </c>
      <c r="D19" s="120">
        <v>1</v>
      </c>
      <c r="E19" s="90"/>
      <c r="F19" s="91"/>
      <c r="G19" s="82"/>
      <c r="H19" s="20"/>
      <c r="I19" s="21"/>
      <c r="J19" s="22"/>
      <c r="K19" s="23"/>
      <c r="L19" s="24"/>
      <c r="M19" s="17"/>
      <c r="N19" s="17"/>
      <c r="O19" s="17"/>
      <c r="W19" s="32"/>
      <c r="X19" s="33"/>
    </row>
    <row r="20" spans="1:24" s="16" customFormat="1" ht="12.75">
      <c r="A20">
        <v>1.2</v>
      </c>
      <c r="B20" t="s">
        <v>115</v>
      </c>
      <c r="C20"/>
      <c r="D20"/>
      <c r="E20"/>
      <c r="F20"/>
      <c r="G20" s="82"/>
      <c r="H20" s="35"/>
      <c r="I20" s="21"/>
      <c r="J20" s="22"/>
      <c r="K20" s="23"/>
      <c r="L20" s="24"/>
      <c r="M20" s="17"/>
      <c r="N20" s="150"/>
      <c r="O20" s="17"/>
      <c r="W20" s="32"/>
      <c r="X20" s="3"/>
    </row>
    <row r="21" spans="1:24" s="16" customFormat="1" ht="12.75">
      <c r="A21"/>
      <c r="B21" s="81" t="s">
        <v>59</v>
      </c>
      <c r="C21" s="96"/>
      <c r="D21" s="97"/>
      <c r="E21" s="3"/>
      <c r="F21" s="122"/>
      <c r="G21" s="82"/>
      <c r="H21" s="35"/>
      <c r="I21" s="21"/>
      <c r="J21" s="22"/>
      <c r="K21" s="23"/>
      <c r="L21" s="24"/>
      <c r="M21" s="17"/>
      <c r="N21" s="150"/>
      <c r="O21" s="17"/>
      <c r="W21" s="32"/>
      <c r="X21" s="3"/>
    </row>
    <row r="22" spans="1:24" s="16" customFormat="1" ht="14.25">
      <c r="A22"/>
      <c r="B22" s="81" t="s">
        <v>20</v>
      </c>
      <c r="C22" s="96" t="s">
        <v>6</v>
      </c>
      <c r="D22" s="97">
        <v>1</v>
      </c>
      <c r="E22" s="3"/>
      <c r="F22" s="122"/>
      <c r="G22" s="118"/>
      <c r="H22" s="20"/>
      <c r="I22" s="21"/>
      <c r="J22" s="22"/>
      <c r="K22" s="23"/>
      <c r="L22" s="24"/>
      <c r="N22" s="17"/>
      <c r="O22" s="17"/>
      <c r="P22" s="17"/>
      <c r="Q22" s="17"/>
      <c r="W22" s="32"/>
      <c r="X22" s="33"/>
    </row>
    <row r="23" spans="1:24" s="16" customFormat="1" ht="12.75">
      <c r="A23">
        <v>1.3</v>
      </c>
      <c r="B23" t="s">
        <v>116</v>
      </c>
      <c r="C23"/>
      <c r="D23"/>
      <c r="E23"/>
      <c r="F23"/>
      <c r="G23" s="82"/>
      <c r="H23" s="35"/>
      <c r="I23" s="21"/>
      <c r="J23" s="22"/>
      <c r="K23" s="23"/>
      <c r="L23" s="24"/>
      <c r="M23" s="17"/>
      <c r="N23" s="150"/>
      <c r="O23" s="17"/>
      <c r="W23" s="32"/>
      <c r="X23" s="3"/>
    </row>
    <row r="24" spans="1:24" s="16" customFormat="1" ht="12.75">
      <c r="A24"/>
      <c r="B24" s="81" t="s">
        <v>59</v>
      </c>
      <c r="C24" s="96"/>
      <c r="D24" s="97"/>
      <c r="E24" s="3"/>
      <c r="F24" s="122"/>
      <c r="G24" s="82"/>
      <c r="H24" s="35"/>
      <c r="I24" s="21"/>
      <c r="J24" s="22"/>
      <c r="K24" s="23"/>
      <c r="L24" s="24"/>
      <c r="M24" s="17"/>
      <c r="N24" s="150"/>
      <c r="O24" s="17"/>
      <c r="W24" s="32"/>
      <c r="X24" s="3"/>
    </row>
    <row r="25" spans="1:24" s="16" customFormat="1" ht="12.75">
      <c r="A25"/>
      <c r="B25" s="81" t="s">
        <v>169</v>
      </c>
      <c r="C25" s="96"/>
      <c r="D25" s="97"/>
      <c r="E25" s="3"/>
      <c r="F25" s="122"/>
      <c r="G25" s="118"/>
      <c r="H25" s="20"/>
      <c r="I25" s="21"/>
      <c r="J25" s="22"/>
      <c r="K25" s="23"/>
      <c r="L25" s="24"/>
      <c r="N25" s="17"/>
      <c r="O25" s="17"/>
      <c r="P25" s="17"/>
      <c r="Q25" s="17"/>
      <c r="W25" s="32"/>
      <c r="X25" s="3"/>
    </row>
    <row r="26" spans="1:24" s="16" customFormat="1" ht="14.25">
      <c r="A26"/>
      <c r="B26" s="87" t="s">
        <v>20</v>
      </c>
      <c r="C26" s="88" t="s">
        <v>6</v>
      </c>
      <c r="D26" s="120">
        <v>2</v>
      </c>
      <c r="E26" s="90"/>
      <c r="F26" s="91"/>
      <c r="G26" s="118"/>
      <c r="H26" s="20"/>
      <c r="I26" s="21"/>
      <c r="J26" s="22"/>
      <c r="K26" s="23"/>
      <c r="L26" s="24"/>
      <c r="N26" s="17"/>
      <c r="O26" s="17"/>
      <c r="P26" s="17"/>
      <c r="Q26" s="17"/>
      <c r="W26" s="32"/>
      <c r="X26" s="33"/>
    </row>
    <row r="27" spans="1:24" s="16" customFormat="1" ht="15" customHeight="1">
      <c r="A27">
        <v>1.4</v>
      </c>
      <c r="B27" t="s">
        <v>117</v>
      </c>
      <c r="C27"/>
      <c r="D27"/>
      <c r="E27"/>
      <c r="F27"/>
      <c r="G27" s="82"/>
      <c r="H27" s="35"/>
      <c r="I27" s="21"/>
      <c r="J27" s="22"/>
      <c r="K27" s="23"/>
      <c r="L27" s="24"/>
      <c r="M27" s="17"/>
      <c r="N27" s="150"/>
      <c r="O27" s="17"/>
      <c r="W27" s="32"/>
      <c r="X27" s="3"/>
    </row>
    <row r="28" spans="1:24" s="16" customFormat="1" ht="12.75">
      <c r="A28"/>
      <c r="B28" s="81" t="s">
        <v>59</v>
      </c>
      <c r="C28" s="96"/>
      <c r="D28" s="97"/>
      <c r="E28" s="3"/>
      <c r="F28" s="122"/>
      <c r="G28" s="82"/>
      <c r="H28" s="35"/>
      <c r="I28" s="21"/>
      <c r="J28" s="22"/>
      <c r="K28" s="23"/>
      <c r="L28" s="24"/>
      <c r="M28" s="17"/>
      <c r="N28" s="150"/>
      <c r="O28" s="17"/>
      <c r="W28" s="32"/>
      <c r="X28" s="3"/>
    </row>
    <row r="29" spans="1:24" s="16" customFormat="1" ht="12.75">
      <c r="A29"/>
      <c r="B29" s="81" t="s">
        <v>168</v>
      </c>
      <c r="C29" s="96"/>
      <c r="D29" s="97"/>
      <c r="E29" s="3"/>
      <c r="F29" s="122"/>
      <c r="G29" s="118"/>
      <c r="H29" s="20"/>
      <c r="I29" s="21"/>
      <c r="J29" s="22"/>
      <c r="K29" s="23"/>
      <c r="L29" s="24"/>
      <c r="N29" s="17"/>
      <c r="O29" s="17"/>
      <c r="P29" s="17"/>
      <c r="Q29" s="17"/>
      <c r="W29" s="32"/>
      <c r="X29" s="3"/>
    </row>
    <row r="30" spans="1:24" s="16" customFormat="1" ht="14.25">
      <c r="A30"/>
      <c r="B30" s="87" t="s">
        <v>20</v>
      </c>
      <c r="C30" s="88" t="s">
        <v>6</v>
      </c>
      <c r="D30" s="120">
        <v>1</v>
      </c>
      <c r="E30" s="90"/>
      <c r="F30" s="91"/>
      <c r="G30" s="118"/>
      <c r="H30" s="20"/>
      <c r="I30" s="21"/>
      <c r="J30" s="22"/>
      <c r="K30" s="23"/>
      <c r="L30" s="24"/>
      <c r="N30" s="17"/>
      <c r="O30" s="17"/>
      <c r="P30" s="17"/>
      <c r="Q30" s="17"/>
      <c r="W30" s="32"/>
      <c r="X30" s="33"/>
    </row>
    <row r="31" spans="1:24" s="16" customFormat="1" ht="12.75">
      <c r="A31">
        <v>1.5</v>
      </c>
      <c r="B31" t="s">
        <v>161</v>
      </c>
      <c r="C31"/>
      <c r="D31"/>
      <c r="E31"/>
      <c r="F31"/>
      <c r="G31" s="118"/>
      <c r="H31" s="20"/>
      <c r="I31" s="21"/>
      <c r="J31" s="22"/>
      <c r="K31" s="23"/>
      <c r="L31" s="24"/>
      <c r="N31" s="17"/>
      <c r="O31" s="17"/>
      <c r="P31" s="17"/>
      <c r="Q31" s="17"/>
      <c r="W31" s="32"/>
      <c r="X31" s="3"/>
    </row>
    <row r="32" spans="1:24" s="16" customFormat="1" ht="12.75">
      <c r="A32"/>
      <c r="B32" s="81" t="s">
        <v>59</v>
      </c>
      <c r="C32" s="96"/>
      <c r="D32" s="97"/>
      <c r="E32" s="3"/>
      <c r="F32" s="122"/>
      <c r="G32" s="118"/>
      <c r="H32" s="20"/>
      <c r="I32" s="21"/>
      <c r="J32" s="22"/>
      <c r="K32" s="23"/>
      <c r="L32" s="24"/>
      <c r="N32" s="17"/>
      <c r="O32" s="17"/>
      <c r="P32" s="17"/>
      <c r="Q32" s="17"/>
      <c r="W32" s="32"/>
      <c r="X32" s="3"/>
    </row>
    <row r="33" spans="1:24" s="16" customFormat="1" ht="12.75">
      <c r="A33"/>
      <c r="B33" s="81" t="s">
        <v>167</v>
      </c>
      <c r="C33" s="96"/>
      <c r="D33" s="97"/>
      <c r="E33" s="3"/>
      <c r="F33" s="122"/>
      <c r="G33" s="118"/>
      <c r="H33" s="20"/>
      <c r="I33" s="21"/>
      <c r="J33" s="22"/>
      <c r="K33" s="23"/>
      <c r="L33" s="24"/>
      <c r="N33" s="17"/>
      <c r="O33" s="17"/>
      <c r="P33" s="17"/>
      <c r="Q33" s="17"/>
      <c r="W33" s="32"/>
      <c r="X33" s="3"/>
    </row>
    <row r="34" spans="1:24" s="16" customFormat="1" ht="12.75">
      <c r="A34"/>
      <c r="B34" s="81" t="s">
        <v>80</v>
      </c>
      <c r="C34" s="96"/>
      <c r="D34" s="97"/>
      <c r="E34" s="3"/>
      <c r="F34" s="122"/>
      <c r="G34" s="82"/>
      <c r="H34" s="35"/>
      <c r="I34" s="21"/>
      <c r="J34" s="22"/>
      <c r="K34" s="23"/>
      <c r="L34" s="24"/>
      <c r="M34" s="17"/>
      <c r="N34" s="17"/>
      <c r="O34" s="17"/>
      <c r="W34" s="32"/>
      <c r="X34" s="3"/>
    </row>
    <row r="35" spans="1:24" s="16" customFormat="1" ht="14.25">
      <c r="A35"/>
      <c r="B35" s="87" t="s">
        <v>141</v>
      </c>
      <c r="C35" s="88" t="s">
        <v>6</v>
      </c>
      <c r="D35" s="120">
        <v>4</v>
      </c>
      <c r="E35" s="90"/>
      <c r="F35" s="91"/>
      <c r="G35" s="118"/>
      <c r="H35" s="20"/>
      <c r="I35" s="21"/>
      <c r="J35" s="22"/>
      <c r="K35" s="23"/>
      <c r="L35" s="24"/>
      <c r="N35" s="17"/>
      <c r="O35" s="17"/>
      <c r="P35" s="17"/>
      <c r="Q35" s="17"/>
      <c r="W35" s="32"/>
      <c r="X35" s="33"/>
    </row>
    <row r="36" spans="1:24" s="16" customFormat="1" ht="25.5">
      <c r="A36">
        <v>1.6</v>
      </c>
      <c r="B36" t="s">
        <v>118</v>
      </c>
      <c r="C36"/>
      <c r="D36"/>
      <c r="E36"/>
      <c r="F36"/>
      <c r="G36" s="118"/>
      <c r="H36" s="20"/>
      <c r="I36" s="21"/>
      <c r="J36" s="22"/>
      <c r="K36" s="23"/>
      <c r="L36" s="24"/>
      <c r="N36" s="17"/>
      <c r="O36" s="17"/>
      <c r="P36" s="17"/>
      <c r="Q36" s="17"/>
      <c r="W36" s="32"/>
      <c r="X36" s="3"/>
    </row>
    <row r="37" spans="1:24" s="16" customFormat="1" ht="12.75">
      <c r="A37"/>
      <c r="B37" s="81" t="s">
        <v>59</v>
      </c>
      <c r="C37" s="96"/>
      <c r="D37" s="97"/>
      <c r="E37" s="3"/>
      <c r="F37" s="122"/>
      <c r="G37" s="118"/>
      <c r="H37" s="20"/>
      <c r="I37" s="21"/>
      <c r="J37" s="22"/>
      <c r="K37" s="23"/>
      <c r="L37" s="24"/>
      <c r="N37" s="17"/>
      <c r="O37" s="17"/>
      <c r="P37" s="17"/>
      <c r="Q37" s="17"/>
      <c r="W37" s="32"/>
      <c r="X37" s="3"/>
    </row>
    <row r="38" spans="1:24" s="16" customFormat="1" ht="12.75">
      <c r="A38"/>
      <c r="B38" s="81" t="s">
        <v>174</v>
      </c>
      <c r="C38" s="96"/>
      <c r="D38" s="97"/>
      <c r="E38" s="3"/>
      <c r="F38" s="122"/>
      <c r="G38" s="118"/>
      <c r="H38" s="20"/>
      <c r="I38" s="21"/>
      <c r="J38" s="22"/>
      <c r="K38" s="23"/>
      <c r="L38" s="24"/>
      <c r="N38" s="17"/>
      <c r="O38" s="17"/>
      <c r="P38" s="17"/>
      <c r="Q38" s="17"/>
      <c r="W38" s="32"/>
      <c r="X38" s="3"/>
    </row>
    <row r="39" spans="1:24" s="16" customFormat="1" ht="12.75">
      <c r="A39"/>
      <c r="B39" s="81" t="s">
        <v>175</v>
      </c>
      <c r="C39" s="96"/>
      <c r="D39" s="97"/>
      <c r="E39" s="3"/>
      <c r="F39" s="122"/>
      <c r="G39" s="82"/>
      <c r="H39" s="35"/>
      <c r="I39" s="21"/>
      <c r="J39" s="22"/>
      <c r="K39" s="23"/>
      <c r="L39" s="24"/>
      <c r="M39" s="17"/>
      <c r="N39" s="17"/>
      <c r="O39" s="17"/>
      <c r="W39" s="32"/>
      <c r="X39" s="3"/>
    </row>
    <row r="40" spans="1:24" s="16" customFormat="1" ht="12.75">
      <c r="A40"/>
      <c r="B40" s="81" t="s">
        <v>162</v>
      </c>
      <c r="C40" s="96"/>
      <c r="D40" s="97"/>
      <c r="E40" s="3"/>
      <c r="F40" s="122"/>
      <c r="G40" s="82"/>
      <c r="H40" s="35"/>
      <c r="I40" s="21"/>
      <c r="J40" s="22"/>
      <c r="K40" s="23"/>
      <c r="L40" s="24"/>
      <c r="M40" s="17"/>
      <c r="N40" s="17"/>
      <c r="O40" s="17"/>
      <c r="W40" s="32"/>
      <c r="X40" s="3"/>
    </row>
    <row r="41" spans="1:24" s="16" customFormat="1" ht="12.75">
      <c r="A41"/>
      <c r="B41" s="81" t="s">
        <v>163</v>
      </c>
      <c r="C41" s="96"/>
      <c r="D41" s="97"/>
      <c r="E41" s="3"/>
      <c r="F41" s="122"/>
      <c r="G41" s="82"/>
      <c r="H41" s="35"/>
      <c r="I41" s="21"/>
      <c r="J41" s="22"/>
      <c r="K41" s="23"/>
      <c r="L41" s="24"/>
      <c r="M41" s="17"/>
      <c r="N41" s="17"/>
      <c r="O41" s="17"/>
      <c r="W41" s="32"/>
      <c r="X41" s="3"/>
    </row>
    <row r="42" spans="1:24" s="16" customFormat="1" ht="14.25">
      <c r="A42"/>
      <c r="B42" s="87" t="s">
        <v>20</v>
      </c>
      <c r="C42" s="88" t="s">
        <v>6</v>
      </c>
      <c r="D42" s="120">
        <v>1</v>
      </c>
      <c r="E42" s="90"/>
      <c r="F42" s="91"/>
      <c r="G42" s="118"/>
      <c r="H42" s="20"/>
      <c r="I42" s="21"/>
      <c r="J42" s="22"/>
      <c r="K42" s="23"/>
      <c r="L42" s="24"/>
      <c r="N42" s="17"/>
      <c r="O42" s="17"/>
      <c r="P42" s="17"/>
      <c r="Q42" s="17"/>
      <c r="W42" s="32"/>
      <c r="X42" s="33"/>
    </row>
    <row r="43" spans="1:24" s="16" customFormat="1" ht="12.75">
      <c r="A43">
        <v>1.7</v>
      </c>
      <c r="B43" t="s">
        <v>172</v>
      </c>
      <c r="C43"/>
      <c r="D43"/>
      <c r="E43"/>
      <c r="F43"/>
      <c r="G43" s="118"/>
      <c r="H43" s="20"/>
      <c r="I43" s="21"/>
      <c r="J43" s="22"/>
      <c r="K43" s="23"/>
      <c r="L43" s="24"/>
      <c r="N43" s="17"/>
      <c r="O43" s="17"/>
      <c r="P43" s="17"/>
      <c r="Q43" s="17"/>
      <c r="W43" s="32"/>
      <c r="X43" s="3"/>
    </row>
    <row r="44" spans="1:24" s="16" customFormat="1" ht="12.75">
      <c r="A44"/>
      <c r="B44" s="81" t="s">
        <v>59</v>
      </c>
      <c r="C44" s="96"/>
      <c r="D44" s="97"/>
      <c r="E44" s="3"/>
      <c r="F44" s="122"/>
      <c r="G44" s="118"/>
      <c r="H44" s="20"/>
      <c r="I44" s="21"/>
      <c r="J44" s="22"/>
      <c r="K44" s="23"/>
      <c r="L44" s="24"/>
      <c r="N44" s="17"/>
      <c r="O44" s="17"/>
      <c r="P44" s="17"/>
      <c r="Q44" s="17"/>
      <c r="W44" s="32"/>
      <c r="X44" s="3"/>
    </row>
    <row r="45" spans="1:24" s="16" customFormat="1" ht="12.75">
      <c r="A45"/>
      <c r="B45" s="81" t="s">
        <v>166</v>
      </c>
      <c r="C45" s="96"/>
      <c r="D45" s="97"/>
      <c r="E45" s="3"/>
      <c r="F45" s="122"/>
      <c r="G45" s="118"/>
      <c r="H45" s="20"/>
      <c r="I45" s="21"/>
      <c r="J45" s="22"/>
      <c r="K45" s="23"/>
      <c r="L45" s="24"/>
      <c r="N45" s="17"/>
      <c r="O45" s="17"/>
      <c r="P45" s="17"/>
      <c r="Q45" s="17"/>
      <c r="W45" s="32"/>
      <c r="X45" s="3"/>
    </row>
    <row r="46" spans="1:24" s="16" customFormat="1" ht="12.75">
      <c r="A46"/>
      <c r="B46" s="81" t="s">
        <v>178</v>
      </c>
      <c r="C46" s="96"/>
      <c r="D46" s="97"/>
      <c r="E46" s="3"/>
      <c r="F46" s="122"/>
      <c r="G46" s="82"/>
      <c r="H46" s="35"/>
      <c r="I46" s="21"/>
      <c r="J46" s="22"/>
      <c r="K46" s="23"/>
      <c r="L46" s="24"/>
      <c r="M46" s="17"/>
      <c r="N46" s="17"/>
      <c r="O46" s="17"/>
      <c r="W46" s="32"/>
      <c r="X46" s="3"/>
    </row>
    <row r="47" spans="1:24" s="16" customFormat="1" ht="14.25">
      <c r="A47"/>
      <c r="B47" s="87" t="s">
        <v>171</v>
      </c>
      <c r="C47" s="88" t="s">
        <v>6</v>
      </c>
      <c r="D47" s="120">
        <v>1</v>
      </c>
      <c r="E47" s="90"/>
      <c r="F47" s="91"/>
      <c r="G47" s="118"/>
      <c r="H47" s="20"/>
      <c r="I47" s="21"/>
      <c r="J47" s="22"/>
      <c r="K47" s="23"/>
      <c r="L47" s="24"/>
      <c r="N47" s="17"/>
      <c r="O47" s="17"/>
      <c r="P47" s="17"/>
      <c r="Q47" s="17"/>
      <c r="W47" s="32"/>
      <c r="X47" s="33"/>
    </row>
    <row r="48" spans="1:17" ht="12.75">
      <c r="A48">
        <v>1.8</v>
      </c>
      <c r="B48" t="s">
        <v>17</v>
      </c>
      <c r="C48"/>
      <c r="D48"/>
      <c r="E48"/>
      <c r="F48"/>
      <c r="G48"/>
      <c r="H48"/>
      <c r="I48" s="159"/>
      <c r="J48" s="160"/>
      <c r="K48" s="161"/>
      <c r="L48" s="24"/>
      <c r="N48"/>
      <c r="O48"/>
      <c r="P48"/>
      <c r="Q48"/>
    </row>
    <row r="49" spans="1:17" ht="12.75">
      <c r="A49"/>
      <c r="B49" s="81" t="s">
        <v>131</v>
      </c>
      <c r="C49" s="96" t="s">
        <v>6</v>
      </c>
      <c r="D49" s="123">
        <v>1</v>
      </c>
      <c r="E49"/>
      <c r="F49"/>
      <c r="G49"/>
      <c r="H49"/>
      <c r="I49" s="159"/>
      <c r="J49" s="160"/>
      <c r="K49" s="161"/>
      <c r="L49" s="24"/>
      <c r="N49"/>
      <c r="O49"/>
      <c r="P49"/>
      <c r="Q49"/>
    </row>
    <row r="50" spans="1:17" ht="12.75">
      <c r="A50"/>
      <c r="B50" s="87" t="s">
        <v>20</v>
      </c>
      <c r="C50" s="88" t="s">
        <v>6</v>
      </c>
      <c r="D50" s="89">
        <v>3</v>
      </c>
      <c r="E50"/>
      <c r="F50"/>
      <c r="G50"/>
      <c r="H50"/>
      <c r="I50" s="159"/>
      <c r="J50" s="160"/>
      <c r="K50" s="161"/>
      <c r="L50" s="24"/>
      <c r="N50"/>
      <c r="O50"/>
      <c r="P50"/>
      <c r="Q50"/>
    </row>
    <row r="51" spans="1:17" ht="12.75">
      <c r="A51">
        <v>1.9</v>
      </c>
      <c r="B51" t="s">
        <v>9</v>
      </c>
      <c r="C51"/>
      <c r="D51"/>
      <c r="E51"/>
      <c r="F51"/>
      <c r="G51"/>
      <c r="H51"/>
      <c r="I51" s="159"/>
      <c r="J51" s="160"/>
      <c r="K51" s="161"/>
      <c r="L51" s="24"/>
      <c r="N51"/>
      <c r="O51"/>
      <c r="P51"/>
      <c r="Q51"/>
    </row>
    <row r="52" spans="1:17" ht="12.75">
      <c r="A52"/>
      <c r="B52" s="87" t="s">
        <v>32</v>
      </c>
      <c r="C52" s="88" t="s">
        <v>6</v>
      </c>
      <c r="D52" s="89">
        <v>4</v>
      </c>
      <c r="E52"/>
      <c r="F52"/>
      <c r="G52"/>
      <c r="H52"/>
      <c r="I52" s="159"/>
      <c r="J52" s="160"/>
      <c r="K52" s="161"/>
      <c r="L52" s="24"/>
      <c r="N52"/>
      <c r="O52"/>
      <c r="P52"/>
      <c r="Q52"/>
    </row>
    <row r="53" spans="1:17" ht="38.25">
      <c r="A53">
        <v>1.1</v>
      </c>
      <c r="B53" t="s">
        <v>14</v>
      </c>
      <c r="C53"/>
      <c r="D53"/>
      <c r="E53"/>
      <c r="F53"/>
      <c r="G53"/>
      <c r="H53"/>
      <c r="I53" s="159"/>
      <c r="J53" s="160"/>
      <c r="K53" s="161"/>
      <c r="L53" s="24"/>
      <c r="N53"/>
      <c r="O53"/>
      <c r="P53"/>
      <c r="Q53"/>
    </row>
    <row r="54" spans="1:17" ht="12.75">
      <c r="A54"/>
      <c r="B54" s="81" t="s">
        <v>33</v>
      </c>
      <c r="C54" s="96" t="s">
        <v>6</v>
      </c>
      <c r="D54" s="123">
        <v>4</v>
      </c>
      <c r="E54"/>
      <c r="F54"/>
      <c r="G54"/>
      <c r="H54"/>
      <c r="I54" s="159"/>
      <c r="J54" s="160"/>
      <c r="K54" s="161"/>
      <c r="L54" s="24"/>
      <c r="N54"/>
      <c r="O54"/>
      <c r="P54"/>
      <c r="Q54"/>
    </row>
    <row r="55" spans="1:17" ht="12.75">
      <c r="A55"/>
      <c r="B55" s="87" t="s">
        <v>179</v>
      </c>
      <c r="C55" s="88" t="s">
        <v>6</v>
      </c>
      <c r="D55" s="89">
        <v>1</v>
      </c>
      <c r="E55"/>
      <c r="F55"/>
      <c r="G55"/>
      <c r="H55"/>
      <c r="I55" s="159"/>
      <c r="J55" s="160"/>
      <c r="K55" s="161"/>
      <c r="L55" s="24"/>
      <c r="N55"/>
      <c r="O55"/>
      <c r="P55"/>
      <c r="Q55"/>
    </row>
    <row r="56" spans="1:24" s="16" customFormat="1" ht="12.75">
      <c r="A56">
        <v>1.11</v>
      </c>
      <c r="B56" t="s">
        <v>142</v>
      </c>
      <c r="C56"/>
      <c r="D56"/>
      <c r="E56"/>
      <c r="F56"/>
      <c r="G56" s="118"/>
      <c r="H56" s="20"/>
      <c r="I56" s="21"/>
      <c r="J56" s="22"/>
      <c r="K56" s="23"/>
      <c r="L56" s="24"/>
      <c r="N56" s="17"/>
      <c r="O56" s="17"/>
      <c r="P56" s="17"/>
      <c r="Q56" s="17"/>
      <c r="W56" s="32"/>
      <c r="X56" s="3"/>
    </row>
    <row r="57" spans="1:24" s="16" customFormat="1" ht="14.25">
      <c r="A57"/>
      <c r="B57" s="87" t="s">
        <v>150</v>
      </c>
      <c r="C57" s="88" t="s">
        <v>6</v>
      </c>
      <c r="D57" s="120">
        <v>1</v>
      </c>
      <c r="E57" s="90"/>
      <c r="F57" s="91"/>
      <c r="G57" s="118"/>
      <c r="H57" s="20"/>
      <c r="I57" s="21"/>
      <c r="J57" s="22"/>
      <c r="K57" s="23"/>
      <c r="L57" s="24"/>
      <c r="N57" s="64"/>
      <c r="O57" s="64"/>
      <c r="P57" s="17"/>
      <c r="Q57" s="64"/>
      <c r="W57" s="32"/>
      <c r="X57" s="33"/>
    </row>
    <row r="58" spans="1:24" s="16" customFormat="1" ht="12.75">
      <c r="A58">
        <v>1.12</v>
      </c>
      <c r="B58" t="s">
        <v>119</v>
      </c>
      <c r="C58"/>
      <c r="D58"/>
      <c r="E58"/>
      <c r="F58"/>
      <c r="G58" s="118"/>
      <c r="H58" s="20"/>
      <c r="I58" s="21"/>
      <c r="J58" s="22"/>
      <c r="K58" s="23"/>
      <c r="L58" s="24"/>
      <c r="N58" s="17"/>
      <c r="O58" s="17"/>
      <c r="P58" s="17"/>
      <c r="Q58" s="17"/>
      <c r="W58" s="32"/>
      <c r="X58" s="3"/>
    </row>
    <row r="59" spans="1:24" s="16" customFormat="1" ht="14.25">
      <c r="A59"/>
      <c r="B59" s="81" t="s">
        <v>55</v>
      </c>
      <c r="C59" s="96" t="s">
        <v>6</v>
      </c>
      <c r="D59" s="97">
        <v>1</v>
      </c>
      <c r="E59" s="3"/>
      <c r="F59" s="122"/>
      <c r="G59" s="118"/>
      <c r="H59" s="20"/>
      <c r="I59" s="21"/>
      <c r="J59" s="22"/>
      <c r="K59" s="23"/>
      <c r="L59" s="24"/>
      <c r="N59" s="64"/>
      <c r="O59" s="64"/>
      <c r="P59" s="17"/>
      <c r="Q59" s="64"/>
      <c r="W59" s="32"/>
      <c r="X59" s="33"/>
    </row>
    <row r="60" spans="1:24" s="16" customFormat="1" ht="14.25">
      <c r="A60"/>
      <c r="B60" s="81" t="s">
        <v>131</v>
      </c>
      <c r="C60" s="96" t="s">
        <v>6</v>
      </c>
      <c r="D60" s="97">
        <v>2</v>
      </c>
      <c r="E60" s="3"/>
      <c r="F60" s="122"/>
      <c r="G60" s="118"/>
      <c r="H60" s="20"/>
      <c r="I60" s="21"/>
      <c r="J60" s="22"/>
      <c r="K60" s="23"/>
      <c r="L60" s="24"/>
      <c r="N60" s="64"/>
      <c r="O60" s="64"/>
      <c r="P60" s="17"/>
      <c r="Q60" s="64"/>
      <c r="W60" s="32"/>
      <c r="X60" s="33"/>
    </row>
    <row r="61" spans="1:24" s="16" customFormat="1" ht="14.25">
      <c r="A61"/>
      <c r="B61" s="87" t="s">
        <v>20</v>
      </c>
      <c r="C61" s="88" t="s">
        <v>6</v>
      </c>
      <c r="D61" s="120">
        <v>10</v>
      </c>
      <c r="E61" s="90"/>
      <c r="F61" s="91"/>
      <c r="G61" s="118"/>
      <c r="H61" s="20"/>
      <c r="I61" s="21"/>
      <c r="J61" s="22"/>
      <c r="K61" s="23"/>
      <c r="L61" s="24"/>
      <c r="N61" s="64"/>
      <c r="O61" s="64"/>
      <c r="P61" s="17"/>
      <c r="Q61" s="64"/>
      <c r="W61" s="32"/>
      <c r="X61" s="33"/>
    </row>
    <row r="62" spans="1:24" s="16" customFormat="1" ht="25.5">
      <c r="A62">
        <v>1.13</v>
      </c>
      <c r="B62" t="s">
        <v>120</v>
      </c>
      <c r="C62"/>
      <c r="D62"/>
      <c r="E62"/>
      <c r="F62"/>
      <c r="G62" s="19"/>
      <c r="H62" s="20"/>
      <c r="I62" s="21"/>
      <c r="J62" s="22"/>
      <c r="K62" s="23"/>
      <c r="L62" s="24"/>
      <c r="N62" s="17"/>
      <c r="O62" s="17"/>
      <c r="P62" s="17"/>
      <c r="Q62" s="17"/>
      <c r="W62" s="32"/>
      <c r="X62" s="25"/>
    </row>
    <row r="63" spans="1:24" s="16" customFormat="1" ht="14.25">
      <c r="A63"/>
      <c r="B63" s="81" t="s">
        <v>55</v>
      </c>
      <c r="C63" s="96" t="s">
        <v>6</v>
      </c>
      <c r="D63" s="97">
        <v>1</v>
      </c>
      <c r="E63" s="3"/>
      <c r="F63" s="122"/>
      <c r="G63" s="118"/>
      <c r="H63" s="20"/>
      <c r="I63" s="21"/>
      <c r="J63" s="22"/>
      <c r="K63" s="23"/>
      <c r="L63" s="24"/>
      <c r="N63" s="64"/>
      <c r="O63" s="64"/>
      <c r="P63" s="17"/>
      <c r="Q63" s="64"/>
      <c r="W63" s="32"/>
      <c r="X63" s="33"/>
    </row>
    <row r="64" spans="1:24" s="16" customFormat="1" ht="14.25">
      <c r="A64"/>
      <c r="B64" s="81" t="s">
        <v>131</v>
      </c>
      <c r="C64" s="96" t="s">
        <v>6</v>
      </c>
      <c r="D64" s="97">
        <v>2</v>
      </c>
      <c r="E64" s="3"/>
      <c r="F64" s="122"/>
      <c r="G64" s="118"/>
      <c r="H64" s="20"/>
      <c r="I64" s="21"/>
      <c r="J64" s="22"/>
      <c r="K64" s="23"/>
      <c r="L64" s="24"/>
      <c r="N64" s="64"/>
      <c r="O64" s="64"/>
      <c r="P64" s="17"/>
      <c r="Q64" s="64"/>
      <c r="W64" s="32"/>
      <c r="X64" s="33"/>
    </row>
    <row r="65" spans="1:24" s="16" customFormat="1" ht="14.25">
      <c r="A65"/>
      <c r="B65" s="87" t="s">
        <v>20</v>
      </c>
      <c r="C65" s="88" t="s">
        <v>6</v>
      </c>
      <c r="D65" s="120">
        <v>12</v>
      </c>
      <c r="E65" s="90"/>
      <c r="F65" s="91"/>
      <c r="G65" s="118"/>
      <c r="H65" s="20"/>
      <c r="I65" s="21"/>
      <c r="J65" s="22"/>
      <c r="K65" s="23"/>
      <c r="L65" s="24"/>
      <c r="N65" s="64"/>
      <c r="O65" s="64"/>
      <c r="P65" s="17"/>
      <c r="Q65" s="64"/>
      <c r="W65" s="32"/>
      <c r="X65" s="33"/>
    </row>
    <row r="66" spans="1:24" s="16" customFormat="1" ht="12.75">
      <c r="A66">
        <v>1.14</v>
      </c>
      <c r="B66" t="s">
        <v>121</v>
      </c>
      <c r="C66"/>
      <c r="D66"/>
      <c r="E66"/>
      <c r="F66"/>
      <c r="G66" s="37"/>
      <c r="H66" s="38"/>
      <c r="I66" s="39"/>
      <c r="J66" s="40"/>
      <c r="K66" s="41"/>
      <c r="L66" s="24"/>
      <c r="N66" s="43" t="s">
        <v>15</v>
      </c>
      <c r="O66" s="44" t="s">
        <v>16</v>
      </c>
      <c r="Q66" s="44" t="s">
        <v>22</v>
      </c>
      <c r="W66" s="32"/>
      <c r="X66" s="25"/>
    </row>
    <row r="67" spans="1:24" s="61" customFormat="1" ht="14.25">
      <c r="A67"/>
      <c r="B67" s="26" t="s">
        <v>180</v>
      </c>
      <c r="C67" s="56" t="s">
        <v>1</v>
      </c>
      <c r="D67" s="27">
        <v>1</v>
      </c>
      <c r="E67" s="29"/>
      <c r="F67" s="36"/>
      <c r="G67" s="45"/>
      <c r="H67" s="48"/>
      <c r="I67" s="57"/>
      <c r="J67" s="57"/>
      <c r="K67" s="48"/>
      <c r="L67" s="24"/>
      <c r="M67" s="58">
        <f>G67*D67</f>
        <v>0</v>
      </c>
      <c r="N67" s="50">
        <f>S67</f>
        <v>3.2659579599999966</v>
      </c>
      <c r="O67" s="59">
        <v>48.3</v>
      </c>
      <c r="P67" s="59">
        <v>2.9</v>
      </c>
      <c r="Q67" s="53">
        <f>O67*3.14/1000*D67</f>
        <v>0.15166200000000002</v>
      </c>
      <c r="R67" s="54">
        <f>O67-2*P67</f>
        <v>42.5</v>
      </c>
      <c r="S67" s="55">
        <f>((O67/1000)^2-(R67/1000)^2)*3.14/4*7900</f>
        <v>3.2659579599999966</v>
      </c>
      <c r="T67" s="60"/>
      <c r="W67" s="32"/>
      <c r="X67" s="33"/>
    </row>
    <row r="68" spans="1:24" s="16" customFormat="1" ht="14.25">
      <c r="A68"/>
      <c r="B68" s="26" t="s">
        <v>135</v>
      </c>
      <c r="C68" s="27" t="s">
        <v>1</v>
      </c>
      <c r="D68" s="31">
        <v>4</v>
      </c>
      <c r="E68" s="29"/>
      <c r="F68" s="36"/>
      <c r="G68" s="45"/>
      <c r="H68" s="46"/>
      <c r="I68" s="47"/>
      <c r="J68" s="47"/>
      <c r="K68" s="48"/>
      <c r="L68" s="24"/>
      <c r="M68" s="49">
        <f>G68*D68</f>
        <v>0</v>
      </c>
      <c r="N68" s="50">
        <f>S68</f>
        <v>2.0058131599999984</v>
      </c>
      <c r="O68" s="51">
        <v>33.7</v>
      </c>
      <c r="P68" s="52">
        <v>2.6</v>
      </c>
      <c r="Q68" s="53">
        <f>O68*3.14/1000*D68</f>
        <v>0.42327200000000004</v>
      </c>
      <c r="R68" s="54">
        <f>O68-2*P68</f>
        <v>28.500000000000004</v>
      </c>
      <c r="S68" s="55">
        <f>((O68/1000)^2-(R68/1000)^2)*3.14/4*7900</f>
        <v>2.0058131599999984</v>
      </c>
      <c r="W68" s="32"/>
      <c r="X68" s="33"/>
    </row>
    <row r="69" spans="1:24" s="16" customFormat="1" ht="14.25">
      <c r="A69"/>
      <c r="B69" s="74" t="s">
        <v>145</v>
      </c>
      <c r="C69" s="75" t="s">
        <v>1</v>
      </c>
      <c r="D69" s="76">
        <v>20</v>
      </c>
      <c r="E69" s="77"/>
      <c r="F69" s="78"/>
      <c r="G69" s="45"/>
      <c r="H69" s="46"/>
      <c r="I69" s="47"/>
      <c r="J69" s="47"/>
      <c r="K69" s="48"/>
      <c r="L69" s="24"/>
      <c r="M69" s="49">
        <f>G69*D69</f>
        <v>0</v>
      </c>
      <c r="N69" s="62">
        <f>S69</f>
        <v>1.2060677199999998</v>
      </c>
      <c r="O69" s="63">
        <v>21.3</v>
      </c>
      <c r="P69" s="52">
        <v>2.6</v>
      </c>
      <c r="Q69" s="53">
        <f>O69*3.14/1000*D69</f>
        <v>1.3376400000000002</v>
      </c>
      <c r="R69" s="54">
        <f>O69-2*P69</f>
        <v>16.1</v>
      </c>
      <c r="S69" s="55">
        <f>((O69/1000)^2-(R69/1000)^2)*3.14/4*7900</f>
        <v>1.2060677199999998</v>
      </c>
      <c r="W69" s="32"/>
      <c r="X69" s="33"/>
    </row>
    <row r="70" spans="1:24" s="16" customFormat="1" ht="12.75">
      <c r="A70">
        <v>1.15</v>
      </c>
      <c r="B70" t="s">
        <v>18</v>
      </c>
      <c r="C70"/>
      <c r="D70"/>
      <c r="E70"/>
      <c r="F70"/>
      <c r="G70" s="19"/>
      <c r="H70" s="20"/>
      <c r="I70" s="21"/>
      <c r="J70" s="22"/>
      <c r="K70" s="23"/>
      <c r="L70" s="24"/>
      <c r="N70" s="64"/>
      <c r="O70" s="64"/>
      <c r="Q70" s="65">
        <f>ROUNDUP(SUM(Q67:Q69),0)</f>
        <v>2</v>
      </c>
      <c r="R70" s="17" t="s">
        <v>23</v>
      </c>
      <c r="W70" s="32"/>
      <c r="X70" s="25"/>
    </row>
    <row r="71" spans="1:24" s="16" customFormat="1" ht="14.25">
      <c r="A71"/>
      <c r="B71" s="74" t="s">
        <v>10</v>
      </c>
      <c r="C71" s="75" t="s">
        <v>7</v>
      </c>
      <c r="D71" s="76"/>
      <c r="E71" s="77"/>
      <c r="F71" s="78"/>
      <c r="G71" s="66"/>
      <c r="H71" s="35"/>
      <c r="I71" s="67"/>
      <c r="J71" s="67"/>
      <c r="K71" s="23"/>
      <c r="L71" s="24"/>
      <c r="M71" s="17"/>
      <c r="N71" s="64"/>
      <c r="O71" s="64"/>
      <c r="P71" s="69"/>
      <c r="Q71" s="64"/>
      <c r="W71" s="70"/>
      <c r="X71" s="33"/>
    </row>
    <row r="72" spans="1:24" s="16" customFormat="1" ht="12.75">
      <c r="A72">
        <v>1.16</v>
      </c>
      <c r="B72" t="s">
        <v>122</v>
      </c>
      <c r="C72"/>
      <c r="D72"/>
      <c r="E72"/>
      <c r="F72"/>
      <c r="G72" s="19"/>
      <c r="H72" s="20"/>
      <c r="I72" s="21"/>
      <c r="J72" s="22"/>
      <c r="K72" s="23"/>
      <c r="L72" s="24"/>
      <c r="N72" s="17"/>
      <c r="O72" s="17"/>
      <c r="P72" s="17"/>
      <c r="Q72" s="17"/>
      <c r="W72" s="32"/>
      <c r="X72" s="25"/>
    </row>
    <row r="73" spans="1:24" s="16" customFormat="1" ht="14.25">
      <c r="A73"/>
      <c r="B73" s="26" t="s">
        <v>181</v>
      </c>
      <c r="C73" s="27" t="s">
        <v>6</v>
      </c>
      <c r="D73" s="31">
        <v>4</v>
      </c>
      <c r="E73" s="29"/>
      <c r="F73" s="36"/>
      <c r="G73" s="19"/>
      <c r="H73" s="20"/>
      <c r="I73" s="21"/>
      <c r="J73" s="22"/>
      <c r="K73" s="23"/>
      <c r="L73" s="24"/>
      <c r="M73" s="71"/>
      <c r="N73" s="72"/>
      <c r="O73" s="73"/>
      <c r="P73" s="69"/>
      <c r="Q73" s="69"/>
      <c r="W73" s="32"/>
      <c r="X73" s="33"/>
    </row>
    <row r="74" spans="1:24" s="16" customFormat="1" ht="14.25">
      <c r="A74"/>
      <c r="B74" s="74" t="s">
        <v>182</v>
      </c>
      <c r="C74" s="75" t="s">
        <v>6</v>
      </c>
      <c r="D74" s="76">
        <v>9</v>
      </c>
      <c r="E74" s="77"/>
      <c r="F74" s="78"/>
      <c r="G74" s="19"/>
      <c r="H74" s="20"/>
      <c r="I74" s="21"/>
      <c r="J74" s="22"/>
      <c r="K74" s="23"/>
      <c r="L74" s="24"/>
      <c r="M74" s="71"/>
      <c r="N74" s="72"/>
      <c r="O74" s="79"/>
      <c r="P74" s="69"/>
      <c r="Q74" s="80"/>
      <c r="W74" s="32"/>
      <c r="X74" s="33"/>
    </row>
    <row r="75" spans="1:24" s="16" customFormat="1" ht="12.75">
      <c r="A75">
        <v>1.17</v>
      </c>
      <c r="B75" t="s">
        <v>123</v>
      </c>
      <c r="C75"/>
      <c r="D75"/>
      <c r="E75"/>
      <c r="F75"/>
      <c r="G75" s="19"/>
      <c r="H75" s="20"/>
      <c r="I75" s="21"/>
      <c r="J75" s="22"/>
      <c r="K75" s="23"/>
      <c r="L75" s="24"/>
      <c r="N75" s="17"/>
      <c r="O75" s="17"/>
      <c r="P75" s="17"/>
      <c r="Q75" s="17"/>
      <c r="W75" s="32"/>
      <c r="X75" s="25"/>
    </row>
    <row r="76" spans="1:24" s="16" customFormat="1" ht="14.25">
      <c r="A76"/>
      <c r="B76" s="74" t="s">
        <v>181</v>
      </c>
      <c r="C76" s="75" t="s">
        <v>6</v>
      </c>
      <c r="D76" s="76">
        <v>1</v>
      </c>
      <c r="E76" s="77"/>
      <c r="F76" s="78"/>
      <c r="G76" s="19"/>
      <c r="H76" s="20"/>
      <c r="I76" s="21"/>
      <c r="J76" s="22"/>
      <c r="K76" s="23"/>
      <c r="L76" s="24"/>
      <c r="M76" s="71"/>
      <c r="N76" s="72"/>
      <c r="O76" s="73"/>
      <c r="P76" s="69"/>
      <c r="Q76" s="69"/>
      <c r="W76" s="32"/>
      <c r="X76" s="33"/>
    </row>
    <row r="77" spans="1:24" s="16" customFormat="1" ht="12.75">
      <c r="A77">
        <v>1.18</v>
      </c>
      <c r="B77" t="s">
        <v>183</v>
      </c>
      <c r="C77"/>
      <c r="D77"/>
      <c r="E77"/>
      <c r="F77"/>
      <c r="G77" s="19"/>
      <c r="H77" s="20"/>
      <c r="I77" s="21"/>
      <c r="J77" s="22"/>
      <c r="K77" s="23"/>
      <c r="L77" s="24"/>
      <c r="N77" s="17"/>
      <c r="O77" s="17"/>
      <c r="P77" s="17"/>
      <c r="Q77" s="17"/>
      <c r="W77" s="32"/>
      <c r="X77" s="25"/>
    </row>
    <row r="78" spans="1:24" s="16" customFormat="1" ht="14.25">
      <c r="A78"/>
      <c r="B78" s="26" t="s">
        <v>184</v>
      </c>
      <c r="C78" s="27" t="s">
        <v>6</v>
      </c>
      <c r="D78" s="31">
        <v>1</v>
      </c>
      <c r="E78" s="29"/>
      <c r="F78" s="36"/>
      <c r="G78" s="19"/>
      <c r="H78" s="20"/>
      <c r="I78" s="21"/>
      <c r="J78" s="22"/>
      <c r="K78" s="23"/>
      <c r="L78" s="24"/>
      <c r="M78" s="71"/>
      <c r="N78" s="72"/>
      <c r="O78" s="73"/>
      <c r="P78" s="69"/>
      <c r="Q78" s="69"/>
      <c r="W78" s="32"/>
      <c r="X78" s="33"/>
    </row>
    <row r="79" spans="1:24" s="16" customFormat="1" ht="14.25">
      <c r="A79"/>
      <c r="B79" s="74" t="s">
        <v>185</v>
      </c>
      <c r="C79" s="75" t="s">
        <v>6</v>
      </c>
      <c r="D79" s="76">
        <v>1</v>
      </c>
      <c r="E79" s="77"/>
      <c r="F79" s="78"/>
      <c r="G79" s="19"/>
      <c r="H79" s="20"/>
      <c r="I79" s="21"/>
      <c r="J79" s="22"/>
      <c r="K79" s="23"/>
      <c r="L79" s="24"/>
      <c r="M79" s="71"/>
      <c r="N79" s="72"/>
      <c r="O79" s="73"/>
      <c r="P79" s="69"/>
      <c r="Q79" s="69"/>
      <c r="W79" s="32"/>
      <c r="X79" s="33"/>
    </row>
    <row r="80" spans="1:17" ht="12.75">
      <c r="A80">
        <v>1.19</v>
      </c>
      <c r="B80" t="s">
        <v>34</v>
      </c>
      <c r="C80"/>
      <c r="D80"/>
      <c r="E80"/>
      <c r="F80"/>
      <c r="G80"/>
      <c r="H80"/>
      <c r="I80" s="159"/>
      <c r="J80" s="160"/>
      <c r="K80" s="161"/>
      <c r="L80" s="24"/>
      <c r="N80"/>
      <c r="O80"/>
      <c r="P80"/>
      <c r="Q80"/>
    </row>
    <row r="81" spans="1:17" ht="12.75">
      <c r="A81"/>
      <c r="B81" s="125" t="s">
        <v>44</v>
      </c>
      <c r="C81" s="88" t="s">
        <v>6</v>
      </c>
      <c r="D81" s="89">
        <v>4</v>
      </c>
      <c r="E81" s="90"/>
      <c r="F81" s="91"/>
      <c r="G81"/>
      <c r="H81"/>
      <c r="I81" s="159"/>
      <c r="J81" s="160"/>
      <c r="K81" s="161"/>
      <c r="L81" s="24"/>
      <c r="N81"/>
      <c r="O81"/>
      <c r="P81"/>
      <c r="Q81"/>
    </row>
    <row r="82" spans="1:17" ht="12.75">
      <c r="A82">
        <v>1.2</v>
      </c>
      <c r="B82" t="s">
        <v>35</v>
      </c>
      <c r="C82"/>
      <c r="D82"/>
      <c r="E82"/>
      <c r="F82"/>
      <c r="G82"/>
      <c r="H82"/>
      <c r="I82" s="159"/>
      <c r="J82" s="160"/>
      <c r="K82" s="161"/>
      <c r="L82" s="24"/>
      <c r="N82"/>
      <c r="O82"/>
      <c r="P82"/>
      <c r="Q82"/>
    </row>
    <row r="83" spans="1:17" ht="12.75">
      <c r="A83"/>
      <c r="B83" s="125" t="s">
        <v>44</v>
      </c>
      <c r="C83" s="88" t="s">
        <v>6</v>
      </c>
      <c r="D83" s="89">
        <v>2</v>
      </c>
      <c r="E83" s="90"/>
      <c r="F83" s="91"/>
      <c r="G83"/>
      <c r="H83"/>
      <c r="I83" s="159"/>
      <c r="J83" s="160"/>
      <c r="K83" s="161"/>
      <c r="L83" s="24"/>
      <c r="N83"/>
      <c r="O83"/>
      <c r="P83"/>
      <c r="Q83"/>
    </row>
    <row r="84" spans="1:15" s="85" customFormat="1" ht="12.75">
      <c r="A84">
        <v>1.21</v>
      </c>
      <c r="B84" t="s">
        <v>186</v>
      </c>
      <c r="C84"/>
      <c r="D84"/>
      <c r="E84"/>
      <c r="F84"/>
      <c r="G84" s="157"/>
      <c r="H84" s="158"/>
      <c r="I84" s="159"/>
      <c r="J84" s="160"/>
      <c r="K84" s="161"/>
      <c r="L84" s="24"/>
      <c r="M84" s="84"/>
      <c r="N84" s="84"/>
      <c r="O84" s="84"/>
    </row>
    <row r="85" spans="1:15" s="85" customFormat="1" ht="12.75">
      <c r="A85"/>
      <c r="B85" s="87" t="s">
        <v>187</v>
      </c>
      <c r="C85" s="88" t="s">
        <v>6</v>
      </c>
      <c r="D85" s="131">
        <v>4</v>
      </c>
      <c r="E85" s="90"/>
      <c r="F85" s="133"/>
      <c r="G85" s="157"/>
      <c r="H85" s="158"/>
      <c r="I85" s="159"/>
      <c r="J85" s="160"/>
      <c r="K85" s="161"/>
      <c r="L85" s="24"/>
      <c r="M85" s="84"/>
      <c r="N85" s="84"/>
      <c r="O85" s="84"/>
    </row>
    <row r="86" spans="1:23" ht="25.5">
      <c r="A86">
        <v>1.22</v>
      </c>
      <c r="B86" t="s">
        <v>189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75">
      <c r="A87"/>
      <c r="B87" t="s">
        <v>190</v>
      </c>
      <c r="C87" t="s">
        <v>6</v>
      </c>
      <c r="D87">
        <v>1</v>
      </c>
      <c r="E87"/>
      <c r="F87"/>
      <c r="G87"/>
      <c r="H87"/>
      <c r="I87"/>
      <c r="J87"/>
      <c r="K87"/>
      <c r="L87" s="24"/>
      <c r="M87"/>
      <c r="N87"/>
      <c r="O87"/>
      <c r="P87"/>
      <c r="Q87"/>
      <c r="R87"/>
      <c r="S87"/>
      <c r="T87"/>
      <c r="U87"/>
      <c r="V87"/>
      <c r="W87"/>
    </row>
    <row r="88" spans="1:23" ht="12.75">
      <c r="A88">
        <v>1.23</v>
      </c>
      <c r="B88" t="s">
        <v>191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>
      <c r="A89"/>
      <c r="B89" t="s">
        <v>192</v>
      </c>
      <c r="C89" t="s">
        <v>6</v>
      </c>
      <c r="D89">
        <v>1</v>
      </c>
      <c r="E89"/>
      <c r="F89"/>
      <c r="G89"/>
      <c r="H89"/>
      <c r="I89"/>
      <c r="J89"/>
      <c r="K89"/>
      <c r="L89" s="24"/>
      <c r="M89"/>
      <c r="N89"/>
      <c r="O89"/>
      <c r="P89"/>
      <c r="Q89"/>
      <c r="R89"/>
      <c r="S89"/>
      <c r="T89"/>
      <c r="U89"/>
      <c r="V89"/>
      <c r="W89"/>
    </row>
    <row r="90" spans="1:15" s="85" customFormat="1" ht="12.75">
      <c r="A90">
        <v>1.24</v>
      </c>
      <c r="B90" t="s">
        <v>193</v>
      </c>
      <c r="C90"/>
      <c r="D90"/>
      <c r="E90"/>
      <c r="F90"/>
      <c r="G90" s="157"/>
      <c r="H90" s="158"/>
      <c r="I90" s="159"/>
      <c r="J90" s="160"/>
      <c r="K90" s="161"/>
      <c r="L90" s="24"/>
      <c r="M90" s="84"/>
      <c r="N90" s="84"/>
      <c r="O90" s="84"/>
    </row>
    <row r="91" spans="1:24" s="16" customFormat="1" ht="14.25">
      <c r="A91"/>
      <c r="B91" s="74" t="s">
        <v>255</v>
      </c>
      <c r="C91" s="75" t="s">
        <v>1</v>
      </c>
      <c r="D91" s="76">
        <v>1</v>
      </c>
      <c r="E91" s="77"/>
      <c r="F91" s="78"/>
      <c r="G91" s="45"/>
      <c r="H91" s="46"/>
      <c r="I91" s="47"/>
      <c r="J91" s="47"/>
      <c r="K91" s="48"/>
      <c r="L91" s="24"/>
      <c r="M91" s="49">
        <f>G91*D91</f>
        <v>0</v>
      </c>
      <c r="N91" s="50">
        <f>S91</f>
        <v>9.885687119999998</v>
      </c>
      <c r="O91" s="51">
        <v>114.3</v>
      </c>
      <c r="P91" s="52">
        <v>3.6</v>
      </c>
      <c r="Q91" s="53">
        <f>O91*3.14/1000*D91</f>
        <v>0.358902</v>
      </c>
      <c r="R91" s="54">
        <f>O91-2*P91</f>
        <v>107.1</v>
      </c>
      <c r="S91" s="55">
        <f>((O91/1000)^2-(R91/1000)^2)*3.14/4*7900</f>
        <v>9.885687119999998</v>
      </c>
      <c r="W91" s="32"/>
      <c r="X91" s="33"/>
    </row>
    <row r="92" spans="1:24" s="16" customFormat="1" ht="25.5">
      <c r="A92">
        <v>1.25</v>
      </c>
      <c r="B92" t="s">
        <v>124</v>
      </c>
      <c r="C92"/>
      <c r="D92"/>
      <c r="E92"/>
      <c r="F92"/>
      <c r="G92" s="82"/>
      <c r="H92" s="35"/>
      <c r="I92" s="21"/>
      <c r="J92" s="22"/>
      <c r="K92" s="23"/>
      <c r="L92" s="24"/>
      <c r="M92" s="17"/>
      <c r="N92" s="17"/>
      <c r="O92" s="17"/>
      <c r="W92" s="32"/>
      <c r="X92" s="3"/>
    </row>
    <row r="93" spans="1:24" s="16" customFormat="1" ht="14.25">
      <c r="A93"/>
      <c r="B93" s="87"/>
      <c r="C93" s="88" t="s">
        <v>11</v>
      </c>
      <c r="D93" s="120">
        <v>60</v>
      </c>
      <c r="E93" s="90"/>
      <c r="F93" s="91"/>
      <c r="G93" s="82"/>
      <c r="H93" s="35"/>
      <c r="I93" s="21"/>
      <c r="J93" s="22"/>
      <c r="K93" s="23"/>
      <c r="L93" s="24"/>
      <c r="M93" s="17"/>
      <c r="N93" s="17"/>
      <c r="O93" s="17"/>
      <c r="W93" s="32"/>
      <c r="X93" s="33"/>
    </row>
    <row r="94" spans="1:24" s="16" customFormat="1" ht="25.5">
      <c r="A94">
        <v>1.26</v>
      </c>
      <c r="B94" t="s">
        <v>125</v>
      </c>
      <c r="C94"/>
      <c r="D94"/>
      <c r="E94"/>
      <c r="F94"/>
      <c r="G94" s="82"/>
      <c r="H94" s="35"/>
      <c r="I94" s="21"/>
      <c r="J94" s="22"/>
      <c r="K94" s="23"/>
      <c r="L94" s="24"/>
      <c r="M94" s="17"/>
      <c r="N94" s="17"/>
      <c r="O94" s="17"/>
      <c r="W94" s="32"/>
      <c r="X94" s="3"/>
    </row>
    <row r="95" spans="1:24" s="16" customFormat="1" ht="14.25">
      <c r="A95"/>
      <c r="B95" s="87" t="s">
        <v>273</v>
      </c>
      <c r="C95" s="88" t="s">
        <v>11</v>
      </c>
      <c r="D95" s="120">
        <v>170</v>
      </c>
      <c r="E95" s="90"/>
      <c r="F95" s="91"/>
      <c r="G95" s="82"/>
      <c r="H95" s="35"/>
      <c r="I95" s="21"/>
      <c r="J95" s="22"/>
      <c r="K95" s="23"/>
      <c r="L95" s="24"/>
      <c r="M95" s="17"/>
      <c r="N95" s="17"/>
      <c r="O95" s="17"/>
      <c r="P95" s="151"/>
      <c r="W95" s="32"/>
      <c r="X95" s="33"/>
    </row>
    <row r="96" spans="1:24" s="16" customFormat="1" ht="12.75">
      <c r="A96">
        <v>1.27</v>
      </c>
      <c r="B96" t="s">
        <v>126</v>
      </c>
      <c r="C96"/>
      <c r="D96"/>
      <c r="E96"/>
      <c r="F96"/>
      <c r="G96" s="82"/>
      <c r="H96" s="35"/>
      <c r="I96" s="21"/>
      <c r="J96" s="22"/>
      <c r="K96" s="23"/>
      <c r="L96" s="24"/>
      <c r="M96" s="17"/>
      <c r="N96" s="17"/>
      <c r="O96" s="17"/>
      <c r="W96" s="32"/>
      <c r="X96" s="3"/>
    </row>
    <row r="97" spans="1:24" s="16" customFormat="1" ht="14.25">
      <c r="A97"/>
      <c r="B97" s="87"/>
      <c r="C97" s="88" t="s">
        <v>6</v>
      </c>
      <c r="D97" s="120">
        <v>2</v>
      </c>
      <c r="E97" s="90"/>
      <c r="F97" s="91"/>
      <c r="G97" s="82"/>
      <c r="H97" s="35"/>
      <c r="I97" s="21"/>
      <c r="J97" s="22"/>
      <c r="K97" s="23"/>
      <c r="L97" s="24"/>
      <c r="M97" s="17"/>
      <c r="N97" s="17"/>
      <c r="O97" s="17"/>
      <c r="W97" s="32"/>
      <c r="X97" s="33"/>
    </row>
    <row r="98" spans="1:24" s="16" customFormat="1" ht="12.75">
      <c r="A98">
        <v>1.28</v>
      </c>
      <c r="B98" t="s">
        <v>127</v>
      </c>
      <c r="C98"/>
      <c r="D98"/>
      <c r="E98"/>
      <c r="F98"/>
      <c r="G98" s="118"/>
      <c r="H98" s="20"/>
      <c r="I98" s="21"/>
      <c r="J98" s="22"/>
      <c r="K98" s="23"/>
      <c r="L98" s="24"/>
      <c r="M98" s="68"/>
      <c r="N98" s="17"/>
      <c r="O98" s="17"/>
      <c r="P98" s="17"/>
      <c r="W98" s="32"/>
      <c r="X98" s="3"/>
    </row>
    <row r="99" spans="1:24" s="16" customFormat="1" ht="14.25">
      <c r="A99"/>
      <c r="B99" s="81" t="s">
        <v>50</v>
      </c>
      <c r="C99" s="96" t="s">
        <v>54</v>
      </c>
      <c r="D99" s="126">
        <v>1</v>
      </c>
      <c r="E99" s="3"/>
      <c r="F99" s="122"/>
      <c r="G99" s="118"/>
      <c r="H99" s="20"/>
      <c r="I99" s="21"/>
      <c r="J99" s="22"/>
      <c r="K99" s="23"/>
      <c r="L99" s="24"/>
      <c r="M99" s="68"/>
      <c r="N99" s="17"/>
      <c r="O99" s="17"/>
      <c r="P99" s="17"/>
      <c r="W99" s="32"/>
      <c r="X99" s="33"/>
    </row>
    <row r="100" spans="1:24" s="16" customFormat="1" ht="14.25">
      <c r="A100"/>
      <c r="B100" s="81" t="s">
        <v>49</v>
      </c>
      <c r="C100" s="96" t="s">
        <v>54</v>
      </c>
      <c r="D100" s="126">
        <v>1</v>
      </c>
      <c r="E100" s="3"/>
      <c r="F100" s="122"/>
      <c r="G100" s="118"/>
      <c r="H100" s="20"/>
      <c r="I100" s="21"/>
      <c r="J100" s="22"/>
      <c r="K100" s="23"/>
      <c r="L100" s="24"/>
      <c r="M100" s="68"/>
      <c r="N100" s="17"/>
      <c r="O100" s="17"/>
      <c r="P100" s="17"/>
      <c r="W100" s="32"/>
      <c r="X100" s="33"/>
    </row>
    <row r="101" spans="1:24" s="16" customFormat="1" ht="14.25">
      <c r="A101"/>
      <c r="B101" s="87" t="s">
        <v>51</v>
      </c>
      <c r="C101" s="88" t="s">
        <v>54</v>
      </c>
      <c r="D101" s="120">
        <v>5</v>
      </c>
      <c r="E101" s="90"/>
      <c r="F101" s="91"/>
      <c r="G101" s="118"/>
      <c r="H101" s="20"/>
      <c r="I101" s="21"/>
      <c r="J101" s="22"/>
      <c r="K101" s="23"/>
      <c r="L101" s="24"/>
      <c r="M101" s="68"/>
      <c r="N101" s="17"/>
      <c r="O101" s="17"/>
      <c r="P101" s="17"/>
      <c r="W101" s="32"/>
      <c r="X101" s="33"/>
    </row>
    <row r="102" spans="1:24" s="85" customFormat="1" ht="25.5">
      <c r="A102">
        <v>1.29</v>
      </c>
      <c r="B102" t="s">
        <v>143</v>
      </c>
      <c r="C102" t="s">
        <v>7</v>
      </c>
      <c r="D102">
        <v>1</v>
      </c>
      <c r="E102"/>
      <c r="F102"/>
      <c r="G102" s="92"/>
      <c r="H102" s="35"/>
      <c r="I102" s="67"/>
      <c r="J102" s="83"/>
      <c r="K102" s="23"/>
      <c r="L102" s="24"/>
      <c r="M102" s="84"/>
      <c r="N102" s="84"/>
      <c r="O102" s="84"/>
      <c r="W102" s="32"/>
      <c r="X102" s="86"/>
    </row>
    <row r="103" spans="1:24" s="85" customFormat="1" ht="14.25">
      <c r="A103"/>
      <c r="B103" s="87"/>
      <c r="C103"/>
      <c r="D103"/>
      <c r="E103"/>
      <c r="F103"/>
      <c r="M103" s="84"/>
      <c r="N103" s="84"/>
      <c r="O103" s="84"/>
      <c r="W103" s="32"/>
      <c r="X103" s="33"/>
    </row>
    <row r="104" spans="1:24" s="16" customFormat="1" ht="38.25">
      <c r="A104"/>
      <c r="B104" t="s">
        <v>129</v>
      </c>
      <c r="C104"/>
      <c r="D104"/>
      <c r="E104"/>
      <c r="F104"/>
      <c r="L104" s="24"/>
      <c r="M104" s="71"/>
      <c r="N104" s="72"/>
      <c r="O104" s="79"/>
      <c r="P104" s="69"/>
      <c r="Q104" s="80"/>
      <c r="W104" s="32"/>
      <c r="X104" s="33"/>
    </row>
    <row r="105" spans="1:24" s="16" customFormat="1" ht="14.25">
      <c r="A105"/>
      <c r="B105"/>
      <c r="C105" t="s">
        <v>75</v>
      </c>
      <c r="D105">
        <v>1</v>
      </c>
      <c r="E105">
        <f>K105</f>
        <v>0</v>
      </c>
      <c r="F105">
        <f>D105*E105</f>
        <v>0</v>
      </c>
      <c r="G105" s="19"/>
      <c r="H105" s="20"/>
      <c r="I105" s="21"/>
      <c r="J105" s="22"/>
      <c r="K105" s="23"/>
      <c r="L105" s="24"/>
      <c r="M105" s="71"/>
      <c r="N105" s="72"/>
      <c r="O105" s="79"/>
      <c r="P105" s="69"/>
      <c r="Q105" s="80"/>
      <c r="W105" s="32"/>
      <c r="X105" s="33"/>
    </row>
    <row r="106" spans="1:24" s="16" customFormat="1" ht="38.25">
      <c r="A106">
        <v>2</v>
      </c>
      <c r="B106" t="s">
        <v>188</v>
      </c>
      <c r="C106"/>
      <c r="D106"/>
      <c r="E106"/>
      <c r="F106"/>
      <c r="G106" s="82"/>
      <c r="H106" s="35"/>
      <c r="I106" s="21"/>
      <c r="J106" s="22"/>
      <c r="K106" s="23"/>
      <c r="L106" s="24"/>
      <c r="M106" s="17"/>
      <c r="N106" s="17"/>
      <c r="O106" s="17"/>
      <c r="W106" s="32"/>
      <c r="X106" s="3"/>
    </row>
    <row r="107" spans="1:24" s="16" customFormat="1" ht="25.5">
      <c r="A107"/>
      <c r="B107" s="81" t="s">
        <v>130</v>
      </c>
      <c r="C107" s="96"/>
      <c r="D107" s="96"/>
      <c r="E107" s="3"/>
      <c r="F107" s="122"/>
      <c r="G107" s="82"/>
      <c r="H107" s="35"/>
      <c r="I107" s="21"/>
      <c r="J107" s="22"/>
      <c r="K107" s="23"/>
      <c r="L107" s="24"/>
      <c r="M107" s="17"/>
      <c r="N107" s="17"/>
      <c r="O107" s="17"/>
      <c r="W107" s="32"/>
      <c r="X107" s="3"/>
    </row>
    <row r="108" spans="1:24" s="16" customFormat="1" ht="25.5">
      <c r="A108"/>
      <c r="B108" s="81" t="s">
        <v>91</v>
      </c>
      <c r="C108" s="96"/>
      <c r="D108" s="96"/>
      <c r="E108" s="3"/>
      <c r="F108" s="122"/>
      <c r="G108" s="82"/>
      <c r="H108" s="35"/>
      <c r="I108" s="21"/>
      <c r="J108" s="22"/>
      <c r="K108" s="23"/>
      <c r="L108" s="24"/>
      <c r="M108" s="17"/>
      <c r="N108" s="17"/>
      <c r="O108" s="17"/>
      <c r="W108" s="32"/>
      <c r="X108" s="3"/>
    </row>
    <row r="109" spans="1:24" s="16" customFormat="1" ht="25.5">
      <c r="A109"/>
      <c r="B109" s="81" t="s">
        <v>92</v>
      </c>
      <c r="C109" s="96"/>
      <c r="D109" s="96"/>
      <c r="E109" s="3"/>
      <c r="F109" s="122"/>
      <c r="G109" s="82"/>
      <c r="H109" s="35"/>
      <c r="I109" s="21"/>
      <c r="J109" s="22"/>
      <c r="K109" s="23"/>
      <c r="L109" s="24"/>
      <c r="M109" s="17"/>
      <c r="N109" s="17"/>
      <c r="O109" s="17"/>
      <c r="W109" s="32"/>
      <c r="X109" s="3"/>
    </row>
    <row r="110" spans="1:24" s="16" customFormat="1" ht="14.25">
      <c r="A110"/>
      <c r="B110" s="87" t="s">
        <v>76</v>
      </c>
      <c r="C110" s="88" t="s">
        <v>75</v>
      </c>
      <c r="D110" s="120">
        <v>1</v>
      </c>
      <c r="E110" s="90">
        <f>K110</f>
        <v>0</v>
      </c>
      <c r="F110" s="91">
        <f>D110*E110</f>
        <v>0</v>
      </c>
      <c r="G110" s="82"/>
      <c r="H110" s="35"/>
      <c r="I110" s="21"/>
      <c r="J110" s="22"/>
      <c r="K110" s="23"/>
      <c r="L110" s="24"/>
      <c r="M110" s="17"/>
      <c r="N110" s="17"/>
      <c r="O110" s="17"/>
      <c r="W110" s="32"/>
      <c r="X110" s="33"/>
    </row>
    <row r="111" spans="1:24" s="85" customFormat="1" ht="12.75">
      <c r="A111">
        <v>3</v>
      </c>
      <c r="B111" t="s">
        <v>107</v>
      </c>
      <c r="C111"/>
      <c r="D111"/>
      <c r="E111"/>
      <c r="F111"/>
      <c r="G111" s="84"/>
      <c r="H111" s="84"/>
      <c r="I111" s="84"/>
      <c r="J111" s="84"/>
      <c r="K111" s="23"/>
      <c r="L111" s="84"/>
      <c r="M111" s="84"/>
      <c r="N111" s="84"/>
      <c r="O111" s="84"/>
      <c r="W111" s="32"/>
      <c r="X111" s="128"/>
    </row>
    <row r="112" spans="1:24" s="85" customFormat="1" ht="12.75">
      <c r="A112"/>
      <c r="B112" s="137" t="s">
        <v>0</v>
      </c>
      <c r="C112" s="96"/>
      <c r="D112" s="97"/>
      <c r="E112" s="3"/>
      <c r="F112" s="122"/>
      <c r="G112" s="84"/>
      <c r="H112" s="84"/>
      <c r="I112" s="84"/>
      <c r="J112" s="84"/>
      <c r="K112" s="23"/>
      <c r="L112" s="84"/>
      <c r="M112" s="84"/>
      <c r="N112" s="84"/>
      <c r="O112" s="84"/>
      <c r="W112" s="32"/>
      <c r="X112" s="3"/>
    </row>
    <row r="113" spans="1:24" s="85" customFormat="1" ht="12.75">
      <c r="A113"/>
      <c r="B113" s="81" t="s">
        <v>96</v>
      </c>
      <c r="C113" s="96"/>
      <c r="D113" s="96"/>
      <c r="E113" s="128"/>
      <c r="F113" s="130"/>
      <c r="G113" s="84"/>
      <c r="H113" s="84"/>
      <c r="I113" s="84"/>
      <c r="J113" s="84"/>
      <c r="K113" s="23"/>
      <c r="L113" s="84"/>
      <c r="M113" s="84"/>
      <c r="N113" s="84"/>
      <c r="O113" s="84"/>
      <c r="W113" s="32"/>
      <c r="X113" s="128"/>
    </row>
    <row r="114" spans="1:24" s="85" customFormat="1" ht="12.75">
      <c r="A114"/>
      <c r="B114" s="81" t="s">
        <v>97</v>
      </c>
      <c r="C114" s="96"/>
      <c r="D114" s="96"/>
      <c r="E114" s="128"/>
      <c r="F114" s="130"/>
      <c r="G114" s="84"/>
      <c r="H114" s="84"/>
      <c r="I114" s="84"/>
      <c r="J114" s="84"/>
      <c r="K114" s="23"/>
      <c r="L114" s="84"/>
      <c r="M114" s="84"/>
      <c r="N114" s="84"/>
      <c r="O114" s="84"/>
      <c r="W114" s="32"/>
      <c r="X114" s="128"/>
    </row>
    <row r="115" spans="1:24" s="85" customFormat="1" ht="14.25">
      <c r="A115"/>
      <c r="B115" s="138" t="s">
        <v>52</v>
      </c>
      <c r="C115" s="88" t="s">
        <v>7</v>
      </c>
      <c r="D115" s="88"/>
      <c r="E115" s="132"/>
      <c r="F115" s="133">
        <f>K115</f>
        <v>0</v>
      </c>
      <c r="G115" s="82"/>
      <c r="H115" s="35"/>
      <c r="I115" s="21"/>
      <c r="J115" s="22"/>
      <c r="K115" s="23"/>
      <c r="L115" s="24"/>
      <c r="M115" s="84"/>
      <c r="N115" s="84"/>
      <c r="O115" s="84"/>
      <c r="W115" s="32"/>
      <c r="X115" s="33"/>
    </row>
    <row r="116" spans="1:24" s="85" customFormat="1" ht="12.75">
      <c r="A116">
        <v>4</v>
      </c>
      <c r="B116" t="s">
        <v>108</v>
      </c>
      <c r="C116"/>
      <c r="D116"/>
      <c r="E116"/>
      <c r="F116"/>
      <c r="G116" s="84"/>
      <c r="H116" s="84"/>
      <c r="I116" s="84"/>
      <c r="J116" s="84"/>
      <c r="K116" s="115"/>
      <c r="L116" s="84"/>
      <c r="M116" s="84"/>
      <c r="N116" s="84"/>
      <c r="O116" s="84"/>
      <c r="W116" s="116"/>
      <c r="X116" s="128"/>
    </row>
    <row r="117" spans="1:24" s="85" customFormat="1" ht="12.75">
      <c r="A117"/>
      <c r="B117" s="137" t="s">
        <v>0</v>
      </c>
      <c r="C117" s="96"/>
      <c r="D117" s="97"/>
      <c r="E117" s="3"/>
      <c r="F117" s="122"/>
      <c r="G117" s="84"/>
      <c r="H117" s="84"/>
      <c r="I117" s="84"/>
      <c r="J117" s="84"/>
      <c r="K117" s="115"/>
      <c r="L117" s="84"/>
      <c r="M117" s="84"/>
      <c r="N117" s="84"/>
      <c r="O117" s="84"/>
      <c r="W117" s="116"/>
      <c r="X117" s="3"/>
    </row>
    <row r="118" spans="1:24" s="85" customFormat="1" ht="12.75">
      <c r="A118"/>
      <c r="B118" s="81" t="s">
        <v>134</v>
      </c>
      <c r="C118" s="96"/>
      <c r="D118" s="96"/>
      <c r="E118" s="128"/>
      <c r="F118" s="130"/>
      <c r="G118" s="84"/>
      <c r="H118" s="84"/>
      <c r="I118" s="84"/>
      <c r="J118" s="84"/>
      <c r="K118" s="115"/>
      <c r="L118" s="84"/>
      <c r="M118" s="84"/>
      <c r="N118" s="84"/>
      <c r="O118" s="84"/>
      <c r="W118" s="116"/>
      <c r="X118" s="128"/>
    </row>
    <row r="119" spans="1:24" s="85" customFormat="1" ht="12.75">
      <c r="A119"/>
      <c r="B119" s="81" t="s">
        <v>109</v>
      </c>
      <c r="C119" s="96"/>
      <c r="D119" s="96"/>
      <c r="E119" s="128"/>
      <c r="F119" s="130"/>
      <c r="G119" s="84"/>
      <c r="H119" s="84"/>
      <c r="I119" s="84"/>
      <c r="J119" s="84"/>
      <c r="K119" s="115"/>
      <c r="L119" s="84"/>
      <c r="M119" s="84"/>
      <c r="N119" s="84"/>
      <c r="O119" s="84"/>
      <c r="W119" s="116"/>
      <c r="X119" s="128"/>
    </row>
    <row r="120" spans="1:24" s="85" customFormat="1" ht="14.25">
      <c r="A120"/>
      <c r="B120" s="138" t="s">
        <v>101</v>
      </c>
      <c r="C120" s="88" t="s">
        <v>7</v>
      </c>
      <c r="D120" s="88"/>
      <c r="E120" s="132"/>
      <c r="F120" s="133">
        <f>K120</f>
        <v>0</v>
      </c>
      <c r="G120" s="82"/>
      <c r="H120" s="35"/>
      <c r="I120" s="21"/>
      <c r="J120" s="22"/>
      <c r="K120" s="23"/>
      <c r="L120" s="24"/>
      <c r="M120" s="84"/>
      <c r="N120" s="84"/>
      <c r="O120" s="84"/>
      <c r="W120" s="116"/>
      <c r="X120" s="33"/>
    </row>
    <row r="121" spans="1:24" s="16" customFormat="1" ht="25.5">
      <c r="A121">
        <v>5</v>
      </c>
      <c r="B121" t="s">
        <v>47</v>
      </c>
      <c r="C121"/>
      <c r="D121"/>
      <c r="E121"/>
      <c r="F121"/>
      <c r="G121" s="82"/>
      <c r="H121" s="35"/>
      <c r="I121" s="67"/>
      <c r="J121" s="83"/>
      <c r="K121" s="23"/>
      <c r="L121" s="17"/>
      <c r="M121" s="17"/>
      <c r="N121" s="17"/>
      <c r="O121" s="17"/>
      <c r="W121" s="32"/>
      <c r="X121" s="3"/>
    </row>
    <row r="122" spans="1:24" s="16" customFormat="1" ht="14.25">
      <c r="A122"/>
      <c r="B122" s="87"/>
      <c r="C122" s="88" t="s">
        <v>7</v>
      </c>
      <c r="D122" s="120"/>
      <c r="E122" s="90"/>
      <c r="F122" s="91">
        <f>K122</f>
        <v>0</v>
      </c>
      <c r="G122" s="82"/>
      <c r="H122" s="35"/>
      <c r="I122" s="21"/>
      <c r="J122" s="22"/>
      <c r="K122" s="23"/>
      <c r="L122" s="24"/>
      <c r="M122" s="17"/>
      <c r="N122" s="17"/>
      <c r="O122" s="17"/>
      <c r="W122" s="32"/>
      <c r="X122" s="33"/>
    </row>
    <row r="123" spans="1:24" s="16" customFormat="1" ht="12.75">
      <c r="A123">
        <v>6</v>
      </c>
      <c r="B123" t="s">
        <v>8</v>
      </c>
      <c r="C123"/>
      <c r="D123"/>
      <c r="E123"/>
      <c r="F123"/>
      <c r="G123" s="82"/>
      <c r="H123" s="35"/>
      <c r="I123" s="67"/>
      <c r="J123" s="83"/>
      <c r="K123" s="23"/>
      <c r="L123" s="17"/>
      <c r="M123" s="17"/>
      <c r="N123" s="17"/>
      <c r="O123" s="17"/>
      <c r="W123" s="32"/>
      <c r="X123" s="3"/>
    </row>
    <row r="124" spans="1:24" s="16" customFormat="1" ht="14.25">
      <c r="A124"/>
      <c r="B124" s="87"/>
      <c r="C124" s="88" t="s">
        <v>7</v>
      </c>
      <c r="D124" s="120"/>
      <c r="E124" s="90"/>
      <c r="F124" s="91">
        <f>K124</f>
        <v>0</v>
      </c>
      <c r="G124" s="82"/>
      <c r="H124" s="35"/>
      <c r="I124" s="21"/>
      <c r="J124" s="22"/>
      <c r="K124" s="23"/>
      <c r="L124" s="24"/>
      <c r="M124" s="17"/>
      <c r="N124" s="17"/>
      <c r="O124" s="17"/>
      <c r="W124" s="32"/>
      <c r="X124" s="33"/>
    </row>
    <row r="125" spans="1:24" ht="12.75">
      <c r="A125" s="152"/>
      <c r="B125" s="153"/>
      <c r="D125" s="123"/>
      <c r="E125" s="98" t="s">
        <v>19</v>
      </c>
      <c r="F125" s="14">
        <f>SUM(F104:F124)</f>
        <v>0</v>
      </c>
      <c r="G125" s="82"/>
      <c r="H125" s="35"/>
      <c r="I125" s="35"/>
      <c r="J125" s="23"/>
      <c r="K125" s="23"/>
      <c r="L125" s="139"/>
      <c r="O125" s="154"/>
      <c r="P125" s="102"/>
      <c r="Q125" s="102"/>
      <c r="W125" s="32"/>
      <c r="X125" s="98"/>
    </row>
    <row r="126" spans="1:24" ht="12.75">
      <c r="A126"/>
      <c r="B126"/>
      <c r="C126"/>
      <c r="D126"/>
      <c r="E126"/>
      <c r="F126"/>
      <c r="G126" s="155"/>
      <c r="H126" s="82"/>
      <c r="I126" s="35"/>
      <c r="J126" s="35"/>
      <c r="K126" s="23"/>
      <c r="L126" s="23"/>
      <c r="W126" s="32"/>
      <c r="X126" s="156"/>
    </row>
  </sheetData>
  <sheetProtection/>
  <mergeCells count="36">
    <mergeCell ref="A48:A50"/>
    <mergeCell ref="A36:A42"/>
    <mergeCell ref="A43:A47"/>
    <mergeCell ref="A58:A61"/>
    <mergeCell ref="A51:A52"/>
    <mergeCell ref="A53:A55"/>
    <mergeCell ref="A56:A57"/>
    <mergeCell ref="A4:A10"/>
    <mergeCell ref="A11:A19"/>
    <mergeCell ref="A20:A22"/>
    <mergeCell ref="A27:A30"/>
    <mergeCell ref="A31:A35"/>
    <mergeCell ref="A23:A26"/>
    <mergeCell ref="A121:A122"/>
    <mergeCell ref="A123:A124"/>
    <mergeCell ref="A126:F126"/>
    <mergeCell ref="A92:A93"/>
    <mergeCell ref="A94:A95"/>
    <mergeCell ref="A96:A97"/>
    <mergeCell ref="A98:A101"/>
    <mergeCell ref="A102:A103"/>
    <mergeCell ref="A106:A110"/>
    <mergeCell ref="A111:A115"/>
    <mergeCell ref="A116:A120"/>
    <mergeCell ref="A90:A91"/>
    <mergeCell ref="A62:A65"/>
    <mergeCell ref="A66:A69"/>
    <mergeCell ref="A70:A71"/>
    <mergeCell ref="A72:A74"/>
    <mergeCell ref="A75:A76"/>
    <mergeCell ref="A88:A89"/>
    <mergeCell ref="A82:A83"/>
    <mergeCell ref="A84:A85"/>
    <mergeCell ref="A86:A87"/>
    <mergeCell ref="A77:A79"/>
    <mergeCell ref="A80:A81"/>
  </mergeCells>
  <conditionalFormatting sqref="L124 L98:M101 L115 L120 L122 L104:L110 L1:L2 L19:L102">
    <cfRule type="cellIs" priority="5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  <rowBreaks count="2" manualBreakCount="2">
    <brk id="55" max="5" man="1"/>
    <brk id="1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10.25390625" defaultRowHeight="12.75"/>
  <cols>
    <col min="1" max="1" width="5.125" style="0" customWidth="1"/>
    <col min="2" max="2" width="55.75390625" style="0" customWidth="1"/>
    <col min="3" max="3" width="4.875" style="0" customWidth="1"/>
    <col min="4" max="4" width="4.75390625" style="0" customWidth="1"/>
    <col min="5" max="6" width="9.375" style="0" customWidth="1"/>
    <col min="7" max="7" width="8.375" style="0" customWidth="1"/>
    <col min="8" max="8" width="3.75390625" style="0" bestFit="1" customWidth="1"/>
    <col min="9" max="9" width="2.625" style="0" customWidth="1"/>
    <col min="10" max="10" width="6.25390625" style="0" customWidth="1"/>
    <col min="11" max="11" width="6.875" style="0" customWidth="1"/>
    <col min="12" max="12" width="5.25390625" style="0" bestFit="1" customWidth="1"/>
    <col min="13" max="13" width="4.125" style="0" bestFit="1" customWidth="1"/>
    <col min="14" max="14" width="10.00390625" style="0" bestFit="1" customWidth="1"/>
    <col min="15" max="15" width="3.875" style="0" bestFit="1" customWidth="1"/>
    <col min="16" max="16" width="7.00390625" style="0" bestFit="1" customWidth="1"/>
    <col min="17" max="17" width="3.875" style="0" bestFit="1" customWidth="1"/>
    <col min="18" max="18" width="3.00390625" style="0" bestFit="1" customWidth="1"/>
    <col min="19" max="20" width="3.875" style="0" bestFit="1" customWidth="1"/>
    <col min="21" max="25" width="11.25390625" style="0" customWidth="1"/>
  </cols>
  <sheetData>
    <row r="1" spans="1:2" ht="14.25">
      <c r="A1" t="s">
        <v>65</v>
      </c>
      <c r="B1" t="s">
        <v>25</v>
      </c>
    </row>
    <row r="2" ht="12.75">
      <c r="E2" t="s">
        <v>287</v>
      </c>
    </row>
    <row r="3" spans="1:6" ht="12.75">
      <c r="A3" t="s">
        <v>2</v>
      </c>
      <c r="B3" t="s">
        <v>3</v>
      </c>
      <c r="C3" t="s">
        <v>13</v>
      </c>
      <c r="D3" t="s">
        <v>12</v>
      </c>
      <c r="E3" t="s">
        <v>5</v>
      </c>
      <c r="F3" t="s">
        <v>4</v>
      </c>
    </row>
    <row r="4" spans="1:2" ht="25.5">
      <c r="A4">
        <v>1</v>
      </c>
      <c r="B4" t="s">
        <v>195</v>
      </c>
    </row>
    <row r="5" spans="1:2" ht="12.75">
      <c r="B5" t="s">
        <v>196</v>
      </c>
    </row>
    <row r="6" spans="1:6" ht="12.75">
      <c r="B6" t="s">
        <v>197</v>
      </c>
      <c r="C6" t="s">
        <v>1</v>
      </c>
      <c r="D6">
        <v>60</v>
      </c>
      <c r="E6">
        <f>K6</f>
        <v>0</v>
      </c>
      <c r="F6">
        <f>D6*E6</f>
        <v>0</v>
      </c>
    </row>
    <row r="7" spans="1:2" ht="25.5">
      <c r="A7">
        <v>2</v>
      </c>
      <c r="B7" t="s">
        <v>198</v>
      </c>
    </row>
    <row r="8" spans="1:6" ht="12.75">
      <c r="B8" t="s">
        <v>199</v>
      </c>
      <c r="C8" t="s">
        <v>1</v>
      </c>
      <c r="D8">
        <v>5</v>
      </c>
      <c r="E8">
        <f>K8</f>
        <v>0</v>
      </c>
      <c r="F8">
        <f>D8*E8</f>
        <v>0</v>
      </c>
    </row>
    <row r="9" spans="1:2" ht="12.75">
      <c r="A9">
        <v>3</v>
      </c>
      <c r="B9" t="s">
        <v>200</v>
      </c>
    </row>
    <row r="10" spans="1:6" ht="12.75">
      <c r="B10" t="s">
        <v>197</v>
      </c>
      <c r="C10" t="s">
        <v>6</v>
      </c>
      <c r="D10">
        <v>2</v>
      </c>
      <c r="E10">
        <f>K10</f>
        <v>0</v>
      </c>
      <c r="F10">
        <f>D10*E10</f>
        <v>0</v>
      </c>
    </row>
    <row r="11" spans="1:2" ht="12.75">
      <c r="A11">
        <v>4</v>
      </c>
      <c r="B11" t="s">
        <v>201</v>
      </c>
    </row>
    <row r="12" spans="1:6" ht="12.75">
      <c r="B12" t="s">
        <v>197</v>
      </c>
      <c r="C12" t="s">
        <v>6</v>
      </c>
      <c r="D12">
        <v>1</v>
      </c>
      <c r="E12">
        <f>K12</f>
        <v>0</v>
      </c>
      <c r="F12">
        <f>D12*E12</f>
        <v>0</v>
      </c>
    </row>
    <row r="13" spans="1:2" ht="12.75">
      <c r="A13">
        <v>5</v>
      </c>
      <c r="B13" t="s">
        <v>202</v>
      </c>
    </row>
    <row r="14" spans="1:6" ht="12.75">
      <c r="B14" t="s">
        <v>203</v>
      </c>
      <c r="C14" t="s">
        <v>6</v>
      </c>
      <c r="D14">
        <v>1</v>
      </c>
      <c r="E14">
        <f>K14</f>
        <v>0</v>
      </c>
      <c r="F14">
        <f>D14*E14</f>
        <v>0</v>
      </c>
    </row>
    <row r="15" spans="1:2" ht="12.75">
      <c r="A15">
        <v>6</v>
      </c>
      <c r="B15" t="s">
        <v>204</v>
      </c>
    </row>
    <row r="16" spans="1:6" ht="12.75">
      <c r="B16" t="s">
        <v>255</v>
      </c>
      <c r="C16" t="s">
        <v>1</v>
      </c>
      <c r="D16">
        <v>1</v>
      </c>
      <c r="E16">
        <f>K16</f>
        <v>0</v>
      </c>
      <c r="F16">
        <f>D16*E16</f>
        <v>0</v>
      </c>
    </row>
    <row r="17" spans="1:16" ht="12.75">
      <c r="A17">
        <v>7</v>
      </c>
      <c r="B17" t="s">
        <v>205</v>
      </c>
      <c r="N17" t="s">
        <v>15</v>
      </c>
      <c r="O17" t="s">
        <v>16</v>
      </c>
      <c r="P17" t="s">
        <v>22</v>
      </c>
    </row>
    <row r="18" spans="1:21" ht="12.75">
      <c r="B18" t="s">
        <v>210</v>
      </c>
      <c r="C18" t="s">
        <v>1</v>
      </c>
      <c r="D18">
        <v>1</v>
      </c>
      <c r="E18">
        <f>K18</f>
        <v>0</v>
      </c>
      <c r="F18">
        <f>D18*E18</f>
        <v>0</v>
      </c>
      <c r="M18">
        <f>G18*D18</f>
        <v>0</v>
      </c>
      <c r="N18">
        <f>R18*D18</f>
        <v>6.802797440000001</v>
      </c>
      <c r="O18">
        <v>88.9</v>
      </c>
      <c r="P18">
        <v>3.2</v>
      </c>
      <c r="Q18">
        <f>O18-2*P18</f>
        <v>82.5</v>
      </c>
      <c r="R18">
        <f>((O18/1000)^2-(Q18/1000)^2)*3.14/4*7900</f>
        <v>6.802797440000001</v>
      </c>
      <c r="S18">
        <f>O18*3.14/1000*D18</f>
        <v>0.279146</v>
      </c>
      <c r="T18">
        <f>(Q18/1000)^2*3.14/4*D18</f>
        <v>0.00534290625</v>
      </c>
    </row>
    <row r="19" spans="1:21" ht="12.75">
      <c r="B19" t="s">
        <v>192</v>
      </c>
      <c r="C19" t="s">
        <v>1</v>
      </c>
      <c r="D19">
        <v>1</v>
      </c>
      <c r="E19">
        <f>K19</f>
        <v>0</v>
      </c>
      <c r="F19">
        <f>D19*E19</f>
        <v>0</v>
      </c>
      <c r="M19">
        <f>G19*D19</f>
        <v>0</v>
      </c>
      <c r="N19">
        <f>R19*D19</f>
        <v>3.7213961200000014</v>
      </c>
      <c r="O19">
        <v>60.3</v>
      </c>
      <c r="P19">
        <v>2.6</v>
      </c>
      <c r="Q19">
        <f>O19-2*P19</f>
        <v>55.099999999999994</v>
      </c>
      <c r="R19">
        <f>((O19/1000)^2-(Q19/1000)^2)*3.14/4*7900</f>
        <v>3.7213961200000014</v>
      </c>
      <c r="S19">
        <f>O19*3.14/1000*D19</f>
        <v>0.18934199999999998</v>
      </c>
      <c r="T19">
        <f>(Q19/1000)^2*3.14/4*D19</f>
        <v>0.0023832678499999998</v>
      </c>
    </row>
    <row r="20" spans="1:17" ht="12.75">
      <c r="A20">
        <v>8</v>
      </c>
      <c r="B20" t="s">
        <v>18</v>
      </c>
      <c r="N20">
        <f>SUM(N18:N19)</f>
        <v>10.524193560000002</v>
      </c>
      <c r="P20">
        <f>SUM(P18:P19)</f>
        <v>5.800000000000001</v>
      </c>
      <c r="Q20" t="s">
        <v>23</v>
      </c>
    </row>
    <row r="21" spans="1:6" ht="12.75">
      <c r="B21" t="s">
        <v>10</v>
      </c>
      <c r="C21" t="s">
        <v>7</v>
      </c>
      <c r="F21">
        <f>K21</f>
        <v>0</v>
      </c>
    </row>
    <row r="22" spans="1:2" ht="12.75">
      <c r="A22">
        <v>9</v>
      </c>
      <c r="B22" t="s">
        <v>212</v>
      </c>
    </row>
    <row r="23" spans="1:6" ht="12.75">
      <c r="B23" t="s">
        <v>211</v>
      </c>
      <c r="C23" t="s">
        <v>6</v>
      </c>
      <c r="D23">
        <v>1</v>
      </c>
      <c r="E23">
        <f>K23</f>
        <v>0</v>
      </c>
      <c r="F23">
        <f>D23*E23</f>
        <v>0</v>
      </c>
    </row>
    <row r="24" spans="1:2" ht="12.75">
      <c r="A24">
        <v>10</v>
      </c>
      <c r="B24" t="s">
        <v>253</v>
      </c>
    </row>
    <row r="25" spans="1:24" s="16" customFormat="1" ht="14.25">
      <c r="A25"/>
      <c r="B25" s="26" t="s">
        <v>210</v>
      </c>
      <c r="C25" s="27" t="s">
        <v>6</v>
      </c>
      <c r="D25">
        <v>1</v>
      </c>
      <c r="E25">
        <f>K25</f>
        <v>0</v>
      </c>
      <c r="F25">
        <f>D25*E25</f>
        <v>0</v>
      </c>
      <c r="G25" s="19"/>
      <c r="H25" s="20"/>
      <c r="I25" s="21"/>
      <c r="J25" s="22"/>
      <c r="K25" s="23"/>
      <c r="L25"/>
      <c r="M25" s="71"/>
      <c r="N25" s="72"/>
      <c r="O25" s="73"/>
      <c r="P25" s="69"/>
      <c r="Q25" s="69"/>
      <c r="W25" s="32"/>
      <c r="X25" s="33"/>
    </row>
    <row r="26" spans="1:2" ht="12.75">
      <c r="A26">
        <v>11</v>
      </c>
      <c r="B26" t="s">
        <v>206</v>
      </c>
    </row>
    <row r="27" spans="1:6" ht="12.75">
      <c r="B27" t="s">
        <v>213</v>
      </c>
      <c r="C27" t="s">
        <v>6</v>
      </c>
      <c r="D27">
        <v>4</v>
      </c>
      <c r="E27">
        <f>K27</f>
        <v>0</v>
      </c>
      <c r="F27">
        <f>D27*E27</f>
        <v>0</v>
      </c>
    </row>
    <row r="28" spans="1:2" ht="12.75">
      <c r="A28">
        <v>12</v>
      </c>
      <c r="B28" t="s">
        <v>254</v>
      </c>
    </row>
    <row r="29" spans="1:6" ht="12.75">
      <c r="B29" t="s">
        <v>213</v>
      </c>
      <c r="C29" t="s">
        <v>6</v>
      </c>
      <c r="D29">
        <v>1</v>
      </c>
      <c r="E29">
        <f>K29</f>
        <v>0</v>
      </c>
      <c r="F29">
        <f>D29*E29</f>
        <v>0</v>
      </c>
    </row>
    <row r="30" spans="1:2" ht="25.5">
      <c r="A30">
        <v>13</v>
      </c>
      <c r="B30" t="s">
        <v>207</v>
      </c>
    </row>
    <row r="31" spans="1:6" ht="12.75">
      <c r="B31" t="s">
        <v>213</v>
      </c>
      <c r="C31" t="s">
        <v>75</v>
      </c>
      <c r="D31">
        <v>2</v>
      </c>
      <c r="E31">
        <f>K31</f>
        <v>0</v>
      </c>
      <c r="F31">
        <f>D31*E31</f>
        <v>0</v>
      </c>
    </row>
    <row r="32" spans="1:2" ht="12.75">
      <c r="A32">
        <v>14</v>
      </c>
      <c r="B32" t="s">
        <v>17</v>
      </c>
    </row>
    <row r="33" spans="1:6" ht="12.75">
      <c r="B33" t="s">
        <v>213</v>
      </c>
      <c r="C33" t="s">
        <v>6</v>
      </c>
      <c r="D33">
        <v>1</v>
      </c>
      <c r="E33">
        <f>K33</f>
        <v>0</v>
      </c>
      <c r="F33">
        <f>D33*E33</f>
        <v>0</v>
      </c>
    </row>
    <row r="34" spans="1:2" ht="25.5">
      <c r="A34">
        <v>15</v>
      </c>
      <c r="B34" t="s">
        <v>46</v>
      </c>
    </row>
    <row r="35" spans="1:2" ht="12.75">
      <c r="B35" t="s">
        <v>0</v>
      </c>
    </row>
    <row r="36" spans="1:2" ht="12.75">
      <c r="B36" t="s">
        <v>214</v>
      </c>
    </row>
    <row r="37" spans="1:6" ht="12.75">
      <c r="B37" t="s">
        <v>52</v>
      </c>
      <c r="C37" t="s">
        <v>7</v>
      </c>
      <c r="F37">
        <f>K37</f>
        <v>0</v>
      </c>
    </row>
    <row r="38" spans="1:2" ht="12.75">
      <c r="A38">
        <v>16</v>
      </c>
      <c r="B38" t="s">
        <v>8</v>
      </c>
    </row>
    <row r="39" spans="3:6" ht="12.75">
      <c r="C39" t="s">
        <v>7</v>
      </c>
      <c r="F39">
        <f>K39</f>
        <v>0</v>
      </c>
    </row>
    <row r="40" spans="5:6" ht="12.75">
      <c r="E40" t="s">
        <v>19</v>
      </c>
      <c r="F40">
        <f>SUM(F4:F39)</f>
        <v>0</v>
      </c>
    </row>
    <row r="41" ht="10.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sheetProtection/>
  <mergeCells count="19">
    <mergeCell ref="A32:A33"/>
    <mergeCell ref="A34:A37"/>
    <mergeCell ref="A38:A39"/>
    <mergeCell ref="A41:F41"/>
    <mergeCell ref="A22:A23"/>
    <mergeCell ref="A30:A31"/>
    <mergeCell ref="A17:A19"/>
    <mergeCell ref="A24:A25"/>
    <mergeCell ref="A28:A29"/>
    <mergeCell ref="A13:A14"/>
    <mergeCell ref="A15:A16"/>
    <mergeCell ref="A20:A21"/>
    <mergeCell ref="A26:A27"/>
    <mergeCell ref="A11:A12"/>
    <mergeCell ref="B1:F1"/>
    <mergeCell ref="J1:K1"/>
    <mergeCell ref="A4:A6"/>
    <mergeCell ref="A7:A8"/>
    <mergeCell ref="A9:A10"/>
  </mergeCells>
  <conditionalFormatting sqref="M6:M12 L6:L41">
    <cfRule type="cellIs" priority="2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54.625" style="0" customWidth="1"/>
    <col min="3" max="3" width="5.875" style="0" customWidth="1"/>
    <col min="4" max="4" width="6.00390625" style="0" customWidth="1"/>
    <col min="5" max="5" width="8.625" style="0" customWidth="1"/>
    <col min="6" max="6" width="9.375" style="0" customWidth="1"/>
    <col min="7" max="7" width="6.00390625" style="0" bestFit="1" customWidth="1"/>
    <col min="8" max="8" width="1.875" style="0" bestFit="1" customWidth="1"/>
    <col min="9" max="9" width="2.375" style="0" bestFit="1" customWidth="1"/>
    <col min="10" max="10" width="4.75390625" style="0" bestFit="1" customWidth="1"/>
    <col min="11" max="11" width="5.625" style="0" bestFit="1" customWidth="1"/>
    <col min="12" max="12" width="1.875" style="0" bestFit="1" customWidth="1"/>
    <col min="13" max="16384" width="9.125" style="0" customWidth="1"/>
  </cols>
  <sheetData>
    <row r="1" spans="1:2" ht="14.25">
      <c r="A1">
        <v>6</v>
      </c>
      <c r="B1" t="s">
        <v>215</v>
      </c>
    </row>
    <row r="2" spans="5:6" ht="12.75">
      <c r="E2" t="s">
        <v>287</v>
      </c>
    </row>
    <row r="3" spans="1:2" ht="12.75">
      <c r="B3" t="s">
        <v>25</v>
      </c>
    </row>
    <row r="4" spans="1:6" ht="12.75">
      <c r="A4" t="s">
        <v>2</v>
      </c>
      <c r="B4" t="s">
        <v>3</v>
      </c>
      <c r="C4" t="s">
        <v>13</v>
      </c>
      <c r="D4" t="s">
        <v>12</v>
      </c>
      <c r="E4" t="s">
        <v>5</v>
      </c>
      <c r="F4" t="s">
        <v>4</v>
      </c>
    </row>
    <row r="5" spans="1:2" ht="12.75">
      <c r="A5">
        <v>1</v>
      </c>
      <c r="B5" t="s">
        <v>218</v>
      </c>
    </row>
    <row r="6" spans="1:6" ht="12.75">
      <c r="B6" t="s">
        <v>219</v>
      </c>
      <c r="C6" t="s">
        <v>220</v>
      </c>
      <c r="D6">
        <f>4*1.5</f>
        <v>6</v>
      </c>
      <c r="E6">
        <f>K6</f>
        <v>0</v>
      </c>
      <c r="F6">
        <f>D6*E6</f>
        <v>0</v>
      </c>
    </row>
    <row r="7" spans="1:2" ht="38.25">
      <c r="A7">
        <v>2</v>
      </c>
      <c r="B7" t="s">
        <v>221</v>
      </c>
    </row>
    <row r="8" spans="3:6" ht="12.75">
      <c r="C8" t="s">
        <v>1</v>
      </c>
      <c r="D8">
        <v>5</v>
      </c>
      <c r="E8">
        <v>0</v>
      </c>
      <c r="F8">
        <f>D8*E8</f>
        <v>0</v>
      </c>
    </row>
    <row r="9" spans="1:15" ht="38.25">
      <c r="A9" t="s">
        <v>62</v>
      </c>
      <c r="B9" t="s">
        <v>222</v>
      </c>
      <c r="M9" s="139"/>
      <c r="N9" s="139"/>
      <c r="O9" s="139"/>
    </row>
    <row r="10" spans="1:15" ht="12.75">
      <c r="B10">
        <v>60</v>
      </c>
      <c r="C10" s="27" t="s">
        <v>220</v>
      </c>
      <c r="D10" s="28">
        <f>0.4*0.8*B10</f>
        <v>19.200000000000003</v>
      </c>
      <c r="E10">
        <f>K10</f>
        <v>0</v>
      </c>
      <c r="F10">
        <f>INT(D10*E10)</f>
        <v>0</v>
      </c>
      <c r="M10" s="139"/>
      <c r="N10" s="139"/>
      <c r="O10" s="139"/>
    </row>
    <row r="11" spans="1:2" ht="38.25">
      <c r="A11">
        <v>4</v>
      </c>
      <c r="B11" t="s">
        <v>223</v>
      </c>
    </row>
    <row r="12" spans="3:6" ht="12.75">
      <c r="C12" t="s">
        <v>220</v>
      </c>
      <c r="D12">
        <f>SUM(D6,D10)+D8*0.4*0.8</f>
        <v>26.800000000000004</v>
      </c>
      <c r="E12">
        <f>K12</f>
        <v>0</v>
      </c>
      <c r="F12">
        <f>INT(D12*E12)</f>
        <v>0</v>
      </c>
    </row>
    <row r="13" spans="1:2" ht="25.5">
      <c r="A13">
        <v>5</v>
      </c>
      <c r="B13" t="s">
        <v>224</v>
      </c>
    </row>
    <row r="14" spans="1:6" ht="12.75">
      <c r="B14" t="s">
        <v>225</v>
      </c>
      <c r="C14" t="s">
        <v>1</v>
      </c>
      <c r="D14">
        <f>B10</f>
        <v>60</v>
      </c>
      <c r="E14">
        <f>K14</f>
        <v>0</v>
      </c>
      <c r="F14">
        <f>D14*E14</f>
        <v>0</v>
      </c>
    </row>
    <row r="15" spans="1:2" ht="25.5">
      <c r="A15">
        <v>6</v>
      </c>
      <c r="B15" t="s">
        <v>226</v>
      </c>
    </row>
    <row r="16" spans="3:6" ht="12.75">
      <c r="C16" t="s">
        <v>1</v>
      </c>
      <c r="D16">
        <f>D14</f>
        <v>60</v>
      </c>
      <c r="E16">
        <f>K16</f>
        <v>0</v>
      </c>
      <c r="F16">
        <f>D16*E16</f>
        <v>0</v>
      </c>
    </row>
    <row r="17" spans="1:2" ht="25.5">
      <c r="A17">
        <v>7</v>
      </c>
      <c r="B17" t="s">
        <v>227</v>
      </c>
    </row>
    <row r="18" spans="3:6" ht="12.75">
      <c r="C18" t="s">
        <v>1</v>
      </c>
      <c r="D18">
        <f>D14</f>
        <v>60</v>
      </c>
      <c r="E18">
        <f>K18</f>
        <v>0</v>
      </c>
      <c r="F18">
        <f>D18*E18</f>
        <v>0</v>
      </c>
    </row>
    <row r="19" spans="1:2" ht="25.5">
      <c r="A19">
        <v>8</v>
      </c>
      <c r="B19" t="s">
        <v>228</v>
      </c>
    </row>
    <row r="20" spans="1:6" ht="12.75">
      <c r="B20" t="s">
        <v>229</v>
      </c>
      <c r="C20" t="s">
        <v>6</v>
      </c>
      <c r="D20">
        <v>5</v>
      </c>
      <c r="E20">
        <f>K20</f>
        <v>0</v>
      </c>
      <c r="F20">
        <f>D20*E20</f>
        <v>0</v>
      </c>
    </row>
    <row r="21" spans="1:2" ht="25.5">
      <c r="A21">
        <v>9</v>
      </c>
      <c r="B21" t="s">
        <v>217</v>
      </c>
    </row>
    <row r="22" spans="3:6" ht="12.75">
      <c r="C22" t="s">
        <v>1</v>
      </c>
      <c r="D22">
        <f>D14</f>
        <v>60</v>
      </c>
      <c r="E22">
        <f>K22</f>
        <v>0</v>
      </c>
      <c r="F22">
        <f>D22*E22</f>
        <v>0</v>
      </c>
    </row>
    <row r="23" spans="5:6" ht="12.75">
      <c r="E23" t="s">
        <v>19</v>
      </c>
      <c r="F23">
        <f>SUM(F5:F22)</f>
        <v>0</v>
      </c>
    </row>
    <row r="24" ht="10.5">
      <c r="A24" t="s">
        <v>24</v>
      </c>
    </row>
    <row r="25" ht="12.75"/>
    <row r="26" ht="12.75">
      <c r="B26" t="s">
        <v>256</v>
      </c>
    </row>
    <row r="27" spans="1:6" ht="12.75">
      <c r="A27" t="s">
        <v>2</v>
      </c>
      <c r="B27" t="s">
        <v>3</v>
      </c>
      <c r="C27" t="s">
        <v>13</v>
      </c>
      <c r="D27" t="s">
        <v>12</v>
      </c>
      <c r="E27" t="s">
        <v>5</v>
      </c>
      <c r="F27" t="s">
        <v>4</v>
      </c>
    </row>
    <row r="28" spans="1:2" ht="25.5">
      <c r="A28">
        <v>1</v>
      </c>
      <c r="B28" t="s">
        <v>257</v>
      </c>
    </row>
    <row r="29" spans="3:6" ht="12.75">
      <c r="C29" t="s">
        <v>7</v>
      </c>
      <c r="D29">
        <v>1</v>
      </c>
      <c r="E29">
        <f>K29</f>
        <v>0</v>
      </c>
      <c r="F29">
        <f>D29*E29</f>
        <v>0</v>
      </c>
    </row>
    <row r="30" spans="1:2" ht="25.5">
      <c r="A30">
        <v>2</v>
      </c>
      <c r="B30" t="s">
        <v>261</v>
      </c>
    </row>
    <row r="31" spans="3:6" ht="12.75">
      <c r="C31" t="s">
        <v>7</v>
      </c>
      <c r="D31">
        <v>1</v>
      </c>
      <c r="E31">
        <f>K31</f>
        <v>0</v>
      </c>
      <c r="F31">
        <f>D31*E31</f>
        <v>0</v>
      </c>
    </row>
    <row r="32" spans="1:2" ht="12.75">
      <c r="A32">
        <v>3</v>
      </c>
      <c r="B32" t="s">
        <v>258</v>
      </c>
    </row>
    <row r="33" spans="3:6" ht="12.75">
      <c r="C33" t="s">
        <v>7</v>
      </c>
      <c r="D33">
        <v>1</v>
      </c>
      <c r="E33">
        <f>K33</f>
        <v>0</v>
      </c>
      <c r="F33">
        <f>D33*E33</f>
        <v>0</v>
      </c>
    </row>
    <row r="34" spans="5:6" ht="12.75">
      <c r="E34" t="s">
        <v>19</v>
      </c>
      <c r="F34">
        <f>SUM(F28:F31)</f>
        <v>0</v>
      </c>
    </row>
    <row r="35" ht="10.5"/>
    <row r="37" spans="5:6" ht="12.75">
      <c r="E37" t="s">
        <v>259</v>
      </c>
      <c r="F37">
        <f>F34+F23</f>
        <v>0</v>
      </c>
    </row>
    <row r="38" ht="10.5">
      <c r="A38" t="s">
        <v>24</v>
      </c>
    </row>
    <row r="39" ht="12.75"/>
    <row r="40" ht="12.75"/>
    <row r="41" ht="12.75"/>
    <row r="75" spans="1:2" ht="12.75">
      <c r="A75" t="s">
        <v>230</v>
      </c>
    </row>
    <row r="76" spans="1:6" ht="12.75">
      <c r="A76" t="s">
        <v>2</v>
      </c>
      <c r="B76" t="s">
        <v>3</v>
      </c>
      <c r="C76" t="s">
        <v>13</v>
      </c>
      <c r="D76" t="s">
        <v>12</v>
      </c>
      <c r="E76" t="s">
        <v>5</v>
      </c>
      <c r="F76" t="s">
        <v>4</v>
      </c>
    </row>
    <row r="77" spans="1:2" ht="12.75">
      <c r="A77" t="s">
        <v>57</v>
      </c>
      <c r="B77" t="s">
        <v>231</v>
      </c>
    </row>
    <row r="78" spans="1:2" ht="12.75">
      <c r="B78" t="s">
        <v>232</v>
      </c>
    </row>
    <row r="79" spans="1:2" ht="12.75">
      <c r="A79" t="s">
        <v>60</v>
      </c>
      <c r="B79" t="s">
        <v>233</v>
      </c>
    </row>
    <row r="80" spans="1:6" ht="12.75">
      <c r="C80" t="s">
        <v>23</v>
      </c>
      <c r="D80">
        <v>10</v>
      </c>
      <c r="E80">
        <v>825</v>
      </c>
      <c r="F80">
        <f>D80*E80</f>
        <v>8250</v>
      </c>
    </row>
    <row r="81" spans="1:2" ht="12.75">
      <c r="A81" t="s">
        <v>62</v>
      </c>
      <c r="B81" t="s">
        <v>234</v>
      </c>
    </row>
    <row r="82" spans="1:6" ht="12.75">
      <c r="C82" t="s">
        <v>216</v>
      </c>
      <c r="D82">
        <v>6</v>
      </c>
      <c r="E82">
        <v>735</v>
      </c>
      <c r="F82">
        <f>D82*E82</f>
        <v>4410</v>
      </c>
    </row>
    <row r="83" spans="1:2" ht="12.75">
      <c r="A83" t="s">
        <v>64</v>
      </c>
      <c r="B83" t="s">
        <v>235</v>
      </c>
    </row>
    <row r="84" spans="1:6" ht="12.75">
      <c r="C84" t="s">
        <v>216</v>
      </c>
      <c r="D84">
        <v>3</v>
      </c>
      <c r="E84">
        <v>495</v>
      </c>
      <c r="F84">
        <f>D84*E84</f>
        <v>1485</v>
      </c>
    </row>
    <row r="85" spans="1:2" ht="12.75">
      <c r="A85" t="s">
        <v>65</v>
      </c>
      <c r="B85" t="s">
        <v>236</v>
      </c>
    </row>
    <row r="86" spans="1:6" ht="12.75">
      <c r="C86" t="s">
        <v>23</v>
      </c>
      <c r="D86">
        <v>3.8</v>
      </c>
      <c r="E86">
        <v>1150</v>
      </c>
      <c r="F86">
        <f>D86*E86</f>
        <v>4370</v>
      </c>
    </row>
    <row r="87" spans="1:2" ht="12.75">
      <c r="A87" t="s">
        <v>66</v>
      </c>
      <c r="B87" t="s">
        <v>237</v>
      </c>
    </row>
    <row r="88" spans="1:6" ht="12.75">
      <c r="C88" t="s">
        <v>216</v>
      </c>
      <c r="D88">
        <v>1.6</v>
      </c>
      <c r="E88">
        <v>17200</v>
      </c>
      <c r="F88">
        <f>D88*E88</f>
        <v>27520</v>
      </c>
    </row>
    <row r="89" spans="1:2" ht="12.75">
      <c r="A89" t="s">
        <v>53</v>
      </c>
      <c r="B89" t="s">
        <v>238</v>
      </c>
    </row>
    <row r="90" spans="1:6" ht="12.75">
      <c r="C90" t="s">
        <v>11</v>
      </c>
      <c r="D90">
        <v>37</v>
      </c>
      <c r="E90">
        <v>350</v>
      </c>
      <c r="F90">
        <f>D90*E90</f>
        <v>12950</v>
      </c>
    </row>
    <row r="91" spans="1:2" ht="12.75">
      <c r="A91" t="s">
        <v>67</v>
      </c>
      <c r="B91" t="s">
        <v>239</v>
      </c>
    </row>
    <row r="92" spans="1:6" ht="12.75">
      <c r="B92" t="s">
        <v>240</v>
      </c>
      <c r="C92" t="s">
        <v>6</v>
      </c>
      <c r="D92">
        <v>1</v>
      </c>
      <c r="E92">
        <v>23250</v>
      </c>
      <c r="F92">
        <f>D92*E92</f>
        <v>23250</v>
      </c>
    </row>
    <row r="93" spans="1:2" ht="12.75">
      <c r="A93" t="s">
        <v>68</v>
      </c>
      <c r="B93" t="s">
        <v>241</v>
      </c>
    </row>
    <row r="94" spans="1:6" ht="12.75">
      <c r="C94" t="s">
        <v>216</v>
      </c>
      <c r="D94">
        <v>3.9</v>
      </c>
      <c r="E94">
        <v>945</v>
      </c>
      <c r="F94">
        <f>D94*E94</f>
        <v>3685.5</v>
      </c>
    </row>
    <row r="95" spans="1:2" ht="12.75">
      <c r="A95" t="s">
        <v>69</v>
      </c>
      <c r="B95" t="s">
        <v>242</v>
      </c>
    </row>
    <row r="96" spans="1:6" ht="12.75">
      <c r="C96" t="s">
        <v>6</v>
      </c>
      <c r="D96">
        <v>3</v>
      </c>
      <c r="E96">
        <v>690</v>
      </c>
      <c r="F96">
        <f>D96*E96</f>
        <v>2070</v>
      </c>
    </row>
    <row r="97" spans="1:2" ht="12.75">
      <c r="A97" t="s">
        <v>243</v>
      </c>
      <c r="B97" t="s">
        <v>244</v>
      </c>
    </row>
    <row r="98" spans="1:6" ht="12.75">
      <c r="B98" t="s">
        <v>245</v>
      </c>
      <c r="C98" t="s">
        <v>6</v>
      </c>
      <c r="D98">
        <v>2</v>
      </c>
      <c r="E98">
        <v>1980</v>
      </c>
      <c r="F98">
        <f>D98*E98</f>
        <v>3960</v>
      </c>
    </row>
    <row r="99" spans="1:2" ht="12.75">
      <c r="A99" t="s">
        <v>208</v>
      </c>
      <c r="B99" t="s">
        <v>246</v>
      </c>
    </row>
    <row r="100" spans="1:6" ht="12.75">
      <c r="C100" t="s">
        <v>23</v>
      </c>
      <c r="D100">
        <v>9.1</v>
      </c>
      <c r="E100">
        <v>1475</v>
      </c>
      <c r="F100">
        <f>D100*E100</f>
        <v>13422.5</v>
      </c>
    </row>
    <row r="101" spans="1:2" ht="12.75">
      <c r="A101" t="s">
        <v>209</v>
      </c>
      <c r="B101" t="s">
        <v>247</v>
      </c>
    </row>
    <row r="102" spans="1:6" ht="12.75">
      <c r="C102" t="s">
        <v>23</v>
      </c>
      <c r="D102">
        <v>6.4</v>
      </c>
      <c r="E102">
        <v>1070</v>
      </c>
      <c r="F102">
        <f>D102*E102</f>
        <v>6848</v>
      </c>
    </row>
    <row r="103" spans="1:2" ht="12.75">
      <c r="A103" t="s">
        <v>248</v>
      </c>
      <c r="B103" t="s">
        <v>249</v>
      </c>
    </row>
    <row r="104" spans="1:6" ht="12.75">
      <c r="B104" t="s">
        <v>250</v>
      </c>
      <c r="C104" t="s">
        <v>23</v>
      </c>
      <c r="D104">
        <v>12</v>
      </c>
      <c r="E104">
        <v>1300</v>
      </c>
      <c r="F104">
        <f>D104*E104</f>
        <v>15600</v>
      </c>
    </row>
    <row r="105" spans="1:6" ht="12.75">
      <c r="B105" t="s">
        <v>251</v>
      </c>
      <c r="C105" t="s">
        <v>23</v>
      </c>
      <c r="D105">
        <v>12</v>
      </c>
      <c r="E105">
        <v>350</v>
      </c>
      <c r="F105">
        <f>D105*E105</f>
        <v>4200</v>
      </c>
    </row>
    <row r="106" spans="5:6" ht="12.75">
      <c r="E106" t="s">
        <v>19</v>
      </c>
      <c r="F106">
        <f>SUM(F77:F105)</f>
        <v>132021</v>
      </c>
    </row>
    <row r="107" ht="12.75">
      <c r="A107" t="s">
        <v>24</v>
      </c>
    </row>
  </sheetData>
  <sheetProtection/>
  <mergeCells count="31">
    <mergeCell ref="A89:A90"/>
    <mergeCell ref="A77:A78"/>
    <mergeCell ref="A79:A80"/>
    <mergeCell ref="A81:A82"/>
    <mergeCell ref="A83:A84"/>
    <mergeCell ref="A85:A86"/>
    <mergeCell ref="A87:A88"/>
    <mergeCell ref="A103:A105"/>
    <mergeCell ref="A107:F107"/>
    <mergeCell ref="A91:A92"/>
    <mergeCell ref="A93:A94"/>
    <mergeCell ref="A95:A96"/>
    <mergeCell ref="A97:A98"/>
    <mergeCell ref="A99:A100"/>
    <mergeCell ref="A101:A102"/>
    <mergeCell ref="A17:A18"/>
    <mergeCell ref="A19:A20"/>
    <mergeCell ref="A21:A22"/>
    <mergeCell ref="A24:F24"/>
    <mergeCell ref="A75:B75"/>
    <mergeCell ref="A28:A29"/>
    <mergeCell ref="A30:A31"/>
    <mergeCell ref="A35:F35"/>
    <mergeCell ref="A32:A33"/>
    <mergeCell ref="A38:F38"/>
    <mergeCell ref="A15:A16"/>
    <mergeCell ref="A5:A6"/>
    <mergeCell ref="A7:A8"/>
    <mergeCell ref="A9:A10"/>
    <mergeCell ref="A11:A12"/>
    <mergeCell ref="A13:A14"/>
  </mergeCells>
  <conditionalFormatting sqref="M42:M74 L4:L22 M3:M24">
    <cfRule type="cellIs" priority="6" dxfId="12" operator="notEqual" stopIfTrue="1">
      <formula>0</formula>
    </cfRule>
  </conditionalFormatting>
  <conditionalFormatting sqref="L28:M35">
    <cfRule type="cellIs" priority="5" dxfId="12" operator="notEqual" stopIfTrue="1">
      <formula>0</formula>
    </cfRule>
  </conditionalFormatting>
  <conditionalFormatting sqref="M34:M35">
    <cfRule type="cellIs" priority="4" dxfId="12" operator="notEqual" stopIfTrue="1">
      <formula>0</formula>
    </cfRule>
  </conditionalFormatting>
  <conditionalFormatting sqref="L37:M38">
    <cfRule type="cellIs" priority="3" dxfId="12" operator="notEqual" stopIfTrue="1">
      <formula>0</formula>
    </cfRule>
  </conditionalFormatting>
  <conditionalFormatting sqref="M37:M38">
    <cfRule type="cellIs" priority="2" dxfId="12" operator="notEqual" stopIfTrue="1">
      <formula>0</formula>
    </cfRule>
  </conditionalFormatting>
  <conditionalFormatting sqref="L27:M27">
    <cfRule type="cellIs" priority="1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5.375" style="134" customWidth="1"/>
    <col min="2" max="2" width="52.875" style="124" customWidth="1"/>
    <col min="3" max="3" width="4.75390625" style="96" customWidth="1"/>
    <col min="4" max="4" width="4.625" style="96" customWidth="1"/>
    <col min="5" max="6" width="10.625" style="3" customWidth="1"/>
    <col min="7" max="7" width="10.125" style="135" bestFit="1" customWidth="1"/>
    <col min="8" max="8" width="8.125" style="101" bestFit="1" customWidth="1"/>
    <col min="9" max="9" width="2.375" style="101" bestFit="1" customWidth="1"/>
    <col min="10" max="10" width="7.25390625" style="101" customWidth="1"/>
    <col min="11" max="11" width="7.875" style="101" customWidth="1"/>
    <col min="12" max="12" width="8.75390625" style="101" bestFit="1" customWidth="1"/>
    <col min="13" max="13" width="7.375" style="139" bestFit="1" customWidth="1"/>
    <col min="14" max="14" width="6.875" style="139" bestFit="1" customWidth="1"/>
    <col min="15" max="15" width="4.75390625" style="139" bestFit="1" customWidth="1"/>
    <col min="16" max="16" width="3.00390625" style="154" bestFit="1" customWidth="1"/>
    <col min="17" max="17" width="7.00390625" style="154" bestFit="1" customWidth="1"/>
    <col min="18" max="18" width="4.75390625" style="102" bestFit="1" customWidth="1"/>
    <col min="19" max="19" width="7.00390625" style="102" bestFit="1" customWidth="1"/>
    <col min="20" max="23" width="9.125" style="102" customWidth="1"/>
    <col min="24" max="24" width="12.625" style="3" customWidth="1"/>
    <col min="25" max="16384" width="9.125" style="102" customWidth="1"/>
  </cols>
  <sheetData>
    <row r="1" spans="1:2" ht="12.75">
      <c r="A1" s="111" t="s">
        <v>53</v>
      </c>
      <c r="B1" t="s">
        <v>252</v>
      </c>
    </row>
    <row r="2" spans="1:6" ht="12.75">
      <c r="A2"/>
      <c r="B2" s="136"/>
      <c r="C2" s="88"/>
      <c r="D2" s="88"/>
      <c r="E2" t="s">
        <v>287</v>
      </c>
      <c r="F2" s="90"/>
    </row>
    <row r="3" spans="1:24" s="16" customFormat="1" ht="12.75">
      <c r="A3" t="s">
        <v>2</v>
      </c>
      <c r="B3" t="s">
        <v>3</v>
      </c>
      <c r="C3" t="s">
        <v>13</v>
      </c>
      <c r="D3" t="s">
        <v>12</v>
      </c>
      <c r="E3" t="s">
        <v>5</v>
      </c>
      <c r="F3" t="s">
        <v>4</v>
      </c>
      <c r="G3" s="15"/>
      <c r="M3" s="17"/>
      <c r="N3" s="17"/>
      <c r="O3" s="17"/>
      <c r="P3" s="17"/>
      <c r="Q3" s="17"/>
      <c r="W3" s="32"/>
      <c r="X3" s="18"/>
    </row>
    <row r="4" spans="1:12" ht="25.5">
      <c r="A4">
        <v>1</v>
      </c>
      <c r="B4" t="s">
        <v>111</v>
      </c>
      <c r="C4"/>
      <c r="D4"/>
      <c r="E4"/>
      <c r="F4"/>
      <c r="G4" s="157"/>
      <c r="H4" s="158"/>
      <c r="I4" s="159"/>
      <c r="J4" s="160"/>
      <c r="K4" s="161"/>
      <c r="L4" s="162"/>
    </row>
    <row r="5" spans="1:12" ht="12.75">
      <c r="A5"/>
      <c r="B5" s="87"/>
      <c r="C5" s="88" t="s">
        <v>7</v>
      </c>
      <c r="D5" s="88"/>
      <c r="E5" s="90"/>
      <c r="F5" s="91">
        <f>K5</f>
        <v>0</v>
      </c>
      <c r="G5" s="157"/>
      <c r="H5" s="158"/>
      <c r="I5" s="159"/>
      <c r="J5" s="160"/>
      <c r="K5" s="161"/>
      <c r="L5" s="162"/>
    </row>
    <row r="6" spans="1:12" ht="51">
      <c r="A6">
        <v>2</v>
      </c>
      <c r="B6" t="s">
        <v>176</v>
      </c>
      <c r="C6"/>
      <c r="D6"/>
      <c r="E6"/>
      <c r="F6"/>
      <c r="G6" s="157"/>
      <c r="H6" s="158"/>
      <c r="I6" s="159"/>
      <c r="J6" s="160"/>
      <c r="K6" s="161"/>
      <c r="L6" s="162"/>
    </row>
    <row r="7" spans="1:12" ht="12.75">
      <c r="A7"/>
      <c r="B7" s="87"/>
      <c r="C7" s="88" t="s">
        <v>7</v>
      </c>
      <c r="D7" s="88"/>
      <c r="E7" s="90"/>
      <c r="F7" s="91">
        <f>K7</f>
        <v>0</v>
      </c>
      <c r="G7" s="157"/>
      <c r="H7" s="158"/>
      <c r="I7" s="159"/>
      <c r="J7" s="160"/>
      <c r="K7" s="161"/>
      <c r="L7" s="162"/>
    </row>
    <row r="8" spans="1:12" ht="51">
      <c r="A8">
        <v>3</v>
      </c>
      <c r="B8" t="s">
        <v>177</v>
      </c>
      <c r="C8"/>
      <c r="D8"/>
      <c r="E8"/>
      <c r="F8"/>
      <c r="G8" s="157"/>
      <c r="H8" s="158"/>
      <c r="I8" s="159"/>
      <c r="J8" s="160"/>
      <c r="K8" s="161"/>
      <c r="L8" s="162"/>
    </row>
    <row r="9" spans="1:12" ht="12.75">
      <c r="A9"/>
      <c r="B9" s="87"/>
      <c r="C9" s="88" t="s">
        <v>7</v>
      </c>
      <c r="D9" s="88"/>
      <c r="E9" s="90"/>
      <c r="F9" s="91">
        <f>K9</f>
        <v>0</v>
      </c>
      <c r="G9" s="157"/>
      <c r="H9" s="158"/>
      <c r="I9" s="159"/>
      <c r="J9" s="160"/>
      <c r="K9" s="161"/>
      <c r="L9" s="162"/>
    </row>
    <row r="10" spans="1:24" ht="12.75">
      <c r="A10" s="94"/>
      <c r="B10" s="95"/>
      <c r="D10" s="97"/>
      <c r="E10" s="98" t="s">
        <v>19</v>
      </c>
      <c r="F10" s="14">
        <f>SUM(F4:F9)</f>
        <v>0</v>
      </c>
      <c r="G10"/>
      <c r="H10" s="158"/>
      <c r="I10"/>
      <c r="J10"/>
      <c r="K10"/>
      <c r="M10" s="102"/>
      <c r="N10" s="102"/>
      <c r="O10" s="102"/>
      <c r="P10" s="102"/>
      <c r="Q10" s="102"/>
      <c r="X10" s="102"/>
    </row>
    <row r="11" spans="5:24" ht="12.75">
      <c r="E11" s="98"/>
      <c r="F11" s="107"/>
      <c r="M11" s="102"/>
      <c r="N11" s="102"/>
      <c r="O11" s="102"/>
      <c r="P11" s="102"/>
      <c r="Q11" s="102"/>
      <c r="X11" s="102"/>
    </row>
  </sheetData>
  <sheetProtection/>
  <mergeCells count="3">
    <mergeCell ref="A4:A5"/>
    <mergeCell ref="A6:A7"/>
    <mergeCell ref="A8:A9"/>
  </mergeCells>
  <conditionalFormatting sqref="L4:L9">
    <cfRule type="cellIs" priority="1" dxfId="12" operator="notEqual" stopIfTrue="1">
      <formula>0</formula>
    </cfRule>
  </conditionalFormatting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O209"/>
  <sheetViews>
    <sheetView tabSelected="1" view="pageBreakPreview" zoomScale="115" zoomScaleSheetLayoutView="115" zoomScalePageLayoutView="0" workbookViewId="0" topLeftCell="A1">
      <selection activeCell="D10" sqref="D10:E10"/>
    </sheetView>
  </sheetViews>
  <sheetFormatPr defaultColWidth="9.00390625" defaultRowHeight="12.75"/>
  <cols>
    <col min="1" max="1" width="4.00390625" style="0" customWidth="1"/>
    <col min="2" max="2" width="8.75390625" style="0" customWidth="1"/>
    <col min="3" max="3" width="51.75390625" style="0" customWidth="1"/>
    <col min="4" max="4" width="7.25390625" style="0" customWidth="1"/>
    <col min="5" max="5" width="9.875" style="0" customWidth="1"/>
    <col min="6" max="6" width="9.875" style="0" bestFit="1" customWidth="1"/>
    <col min="7" max="7" width="9.75390625" style="0" bestFit="1" customWidth="1"/>
    <col min="8" max="8" width="7.125" style="0" bestFit="1" customWidth="1"/>
    <col min="9" max="22" width="8.625" style="0" customWidth="1"/>
    <col min="23" max="16384" width="9.125" style="0" customWidth="1"/>
  </cols>
  <sheetData>
    <row r="1" ht="22.5" customHeight="1"/>
    <row r="2" spans="1:2" ht="14.25">
      <c r="B2" t="s">
        <v>278</v>
      </c>
    </row>
    <row r="3" spans="3:4" ht="15.75">
      <c r="C3" t="s">
        <v>285</v>
      </c>
      <c r="D3" t="s">
        <v>286</v>
      </c>
    </row>
    <row r="4" spans="1:3" ht="33" customHeight="1">
      <c r="A4" t="s">
        <v>26</v>
      </c>
      <c r="C4" t="s">
        <v>280</v>
      </c>
    </row>
    <row r="5" spans="1:3" ht="33" customHeight="1">
      <c r="A5" t="s">
        <v>27</v>
      </c>
      <c r="C5" t="s">
        <v>260</v>
      </c>
    </row>
    <row r="6" spans="1:3" ht="33" customHeight="1">
      <c r="A6" t="s">
        <v>28</v>
      </c>
      <c r="C6" t="s">
        <v>279</v>
      </c>
    </row>
    <row r="7" ht="12.75"/>
    <row r="8" ht="27.75" customHeight="1"/>
    <row r="9" ht="27.75" customHeight="1">
      <c r="D9" t="s">
        <v>284</v>
      </c>
    </row>
    <row r="10" spans="1:2" ht="27.75" customHeight="1">
      <c r="A10" t="str">
        <f>'1 pretakački most'!A7</f>
        <v>1</v>
      </c>
      <c r="B10" t="str">
        <f>'1 pretakački most'!B7</f>
        <v>PRETAKAČKI MOST</v>
      </c>
    </row>
    <row r="11" spans="1:2" ht="27.75" customHeight="1">
      <c r="A11" t="str">
        <f>'2 punjenje TNG'!A1</f>
        <v>2</v>
      </c>
      <c r="B11" t="str">
        <f>'2 punjenje TNG'!B1</f>
        <v>GASOVOD VISOKOG PRITISKA ZA PUNJENJE I POTROŠNJU TNG</v>
      </c>
    </row>
    <row r="12" spans="1:2" ht="27.75" customHeight="1">
      <c r="A12" t="str">
        <f>'3 rezervoari TNG'!A1</f>
        <v>3</v>
      </c>
      <c r="B12" t="str">
        <f>'3 rezervoari TNG'!B1</f>
        <v>REZERVOARI TNG</v>
      </c>
    </row>
    <row r="13" spans="1:2" ht="27.75" customHeight="1">
      <c r="A13" t="str">
        <f>'4 I R S'!A1</f>
        <v>4</v>
      </c>
      <c r="B13" t="str">
        <f>'4 I R S'!B1</f>
        <v>ISPARIVAČKO REDUKCIONA STANICA</v>
      </c>
    </row>
    <row r="14" spans="1:2" ht="27.75" customHeight="1">
      <c r="A14" t="str">
        <f>'5 gasovod niskog pritiska'!A1</f>
        <v>5</v>
      </c>
      <c r="B14" t="str">
        <f>'5 gasovod niskog pritiska'!B1:F1</f>
        <v>GASOVOD NISKOG PRITISKA</v>
      </c>
    </row>
    <row r="15" spans="1:2" ht="27.75" customHeight="1">
      <c r="A15">
        <f>'6 prateći g.radovi'!A1</f>
        <v>6</v>
      </c>
      <c r="B15" t="str">
        <f>'6 prateći g.radovi'!B1</f>
        <v>PRATEĆI GRAĐEVINSKI RADOVI</v>
      </c>
    </row>
    <row r="16" spans="1:2" ht="27.75" customHeight="1">
      <c r="A16" t="str">
        <f>'7 ostalo'!A1</f>
        <v>7</v>
      </c>
      <c r="B16" t="str">
        <f>'7 ostalo'!B1</f>
        <v>OSTALI TROŠKOVI</v>
      </c>
    </row>
    <row r="17" spans="1:2" ht="27.75" customHeight="1">
      <c r="B17" t="s">
        <v>153</v>
      </c>
    </row>
    <row r="18" spans="1:2" ht="27.75" customHeight="1">
      <c r="B18" t="s">
        <v>72</v>
      </c>
    </row>
    <row r="19" spans="1:13" ht="27.75" customHeight="1">
      <c r="B19" t="s">
        <v>19</v>
      </c>
    </row>
    <row r="20" ht="12.75"/>
    <row r="21" ht="12.75"/>
    <row r="22" spans="1:5" ht="12.75">
      <c r="B22" t="s">
        <v>281</v>
      </c>
      <c r="D22" t="s">
        <v>282</v>
      </c>
    </row>
    <row r="23" ht="12.75"/>
    <row r="24" spans="1:2" ht="12.75">
      <c r="B24" t="s">
        <v>283</v>
      </c>
    </row>
    <row r="25" ht="12.75"/>
    <row r="26" ht="12.75"/>
    <row r="27" ht="12.75"/>
    <row r="28" ht="12.75"/>
    <row r="29" ht="12.75"/>
    <row r="30" ht="12.75"/>
    <row r="191" spans="2:15" ht="12.75">
      <c r="B191" t="s">
        <v>151</v>
      </c>
      <c r="N191">
        <v>4.2</v>
      </c>
      <c r="O191">
        <v>60.3</v>
      </c>
    </row>
    <row r="193" ht="12.75">
      <c r="B193" t="s">
        <v>152</v>
      </c>
    </row>
    <row r="203" spans="2:7" ht="12.75">
      <c r="B203" t="s">
        <v>151</v>
      </c>
      <c r="G203">
        <v>1</v>
      </c>
    </row>
    <row r="205" spans="2:7" ht="12.75">
      <c r="B205" t="s">
        <v>55</v>
      </c>
      <c r="G205">
        <v>9.2</v>
      </c>
    </row>
    <row r="207" spans="2:7" ht="12.75">
      <c r="B207" t="s">
        <v>55</v>
      </c>
      <c r="G207">
        <v>4.2</v>
      </c>
    </row>
    <row r="209" ht="12.75">
      <c r="B209" t="s">
        <v>55</v>
      </c>
    </row>
  </sheetData>
  <sheetProtection/>
  <mergeCells count="33">
    <mergeCell ref="D9:E9"/>
    <mergeCell ref="B18:C18"/>
    <mergeCell ref="B17:C17"/>
    <mergeCell ref="D16:E16"/>
    <mergeCell ref="B14:C14"/>
    <mergeCell ref="B16:C16"/>
    <mergeCell ref="B15:C15"/>
    <mergeCell ref="D15:E15"/>
    <mergeCell ref="D17:E17"/>
    <mergeCell ref="C5:E5"/>
    <mergeCell ref="B2:E2"/>
    <mergeCell ref="A6:B6"/>
    <mergeCell ref="A5:B5"/>
    <mergeCell ref="A4:B4"/>
    <mergeCell ref="C4:E4"/>
    <mergeCell ref="C6:E6"/>
    <mergeCell ref="D3:E3"/>
    <mergeCell ref="B1:C1"/>
    <mergeCell ref="B22:C22"/>
    <mergeCell ref="G7:H7"/>
    <mergeCell ref="A8:E8"/>
    <mergeCell ref="D11:E11"/>
    <mergeCell ref="D14:E14"/>
    <mergeCell ref="D12:E12"/>
    <mergeCell ref="D10:E10"/>
    <mergeCell ref="B10:C10"/>
    <mergeCell ref="B11:C11"/>
    <mergeCell ref="B12:C12"/>
    <mergeCell ref="B13:C13"/>
    <mergeCell ref="D19:E19"/>
    <mergeCell ref="D18:E18"/>
    <mergeCell ref="B19:C19"/>
    <mergeCell ref="D13:E1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&amp;R&amp;"Cambria,Regular"Strana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Glavni msinski projekat prikljucnog gasovoda, MRS i gasne kotlarnice</dc:title>
  <dc:subject/>
  <dc:creator>Tihomir Vasiljev, dipl.maš.inž.</dc:creator>
  <cp:keywords/>
  <dc:description/>
  <cp:lastModifiedBy>DZJakim</cp:lastModifiedBy>
  <cp:lastPrinted>2015-07-22T06:38:30Z</cp:lastPrinted>
  <dcterms:created xsi:type="dcterms:W3CDTF">1998-04-20T12:43:49Z</dcterms:created>
  <dcterms:modified xsi:type="dcterms:W3CDTF">2015-07-22T09:29:27Z</dcterms:modified>
  <cp:category/>
  <cp:version/>
  <cp:contentType/>
  <cp:contentStatus/>
</cp:coreProperties>
</file>